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reszneTG\Documents\Gabi\Katonai műveleti logisztika MSc szak 2024 szept_től\"/>
    </mc:Choice>
  </mc:AlternateContent>
  <bookViews>
    <workbookView xWindow="-105" yWindow="-105" windowWidth="24195" windowHeight="15195"/>
  </bookViews>
  <sheets>
    <sheet name="KML MSc" sheetId="7" r:id="rId1"/>
    <sheet name="Elotanulmanyi rend" sheetId="11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 localSheetId="1">#REF!</definedName>
    <definedName name="_4A83.2_4">#REF!</definedName>
    <definedName name="A83.2" localSheetId="1">#REF!</definedName>
    <definedName name="A83.2">#REF!</definedName>
    <definedName name="másol" localSheetId="1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7" l="1"/>
  <c r="T39" i="7"/>
  <c r="U25" i="7" l="1"/>
  <c r="T25" i="7"/>
  <c r="S25" i="7"/>
  <c r="R25" i="7"/>
  <c r="Q25" i="7"/>
  <c r="P25" i="7"/>
  <c r="D25" i="7"/>
  <c r="U53" i="7" l="1"/>
  <c r="O53" i="7"/>
  <c r="I53" i="7"/>
  <c r="F31" i="7"/>
  <c r="H25" i="7"/>
  <c r="J25" i="7"/>
  <c r="G25" i="7"/>
  <c r="F25" i="7"/>
  <c r="E25" i="7"/>
  <c r="E43" i="7" l="1"/>
  <c r="M43" i="7"/>
  <c r="K43" i="7"/>
  <c r="G42" i="7" l="1"/>
  <c r="E42" i="7"/>
  <c r="U30" i="7" l="1"/>
  <c r="T30" i="7"/>
  <c r="S30" i="7"/>
  <c r="R30" i="7"/>
  <c r="Q30" i="7"/>
  <c r="P30" i="7"/>
  <c r="M30" i="7"/>
  <c r="K30" i="7"/>
  <c r="G30" i="7"/>
  <c r="E30" i="7"/>
  <c r="U29" i="7"/>
  <c r="T29" i="7"/>
  <c r="S29" i="7"/>
  <c r="R29" i="7"/>
  <c r="M29" i="7"/>
  <c r="K28" i="7" l="1"/>
  <c r="K31" i="7" s="1"/>
  <c r="U28" i="7"/>
  <c r="T28" i="7"/>
  <c r="S28" i="7"/>
  <c r="R28" i="7"/>
  <c r="Q28" i="7"/>
  <c r="Q31" i="7" s="1"/>
  <c r="M28" i="7"/>
  <c r="N31" i="7"/>
  <c r="L31" i="7"/>
  <c r="J31" i="7"/>
  <c r="I31" i="7"/>
  <c r="E31" i="7"/>
  <c r="D31" i="7"/>
  <c r="G28" i="7"/>
  <c r="G31" i="7" s="1"/>
  <c r="T31" i="7" l="1"/>
  <c r="M31" i="7"/>
  <c r="S31" i="7"/>
  <c r="U31" i="7"/>
  <c r="R31" i="7"/>
  <c r="P31" i="7"/>
  <c r="AL71" i="11"/>
  <c r="AF71" i="11"/>
  <c r="Z71" i="11"/>
  <c r="T71" i="11"/>
  <c r="N71" i="11"/>
  <c r="H71" i="11"/>
  <c r="AL70" i="11"/>
  <c r="AF70" i="11"/>
  <c r="Z70" i="11"/>
  <c r="T70" i="11"/>
  <c r="N70" i="11"/>
  <c r="H70" i="11"/>
  <c r="S34" i="7" l="1"/>
  <c r="S33" i="7"/>
  <c r="M34" i="7"/>
  <c r="G34" i="7"/>
  <c r="M33" i="7"/>
  <c r="G33" i="7"/>
  <c r="L15" i="7"/>
  <c r="G15" i="7" l="1"/>
  <c r="N15" i="7" l="1"/>
  <c r="K15" i="7"/>
  <c r="K26" i="7" s="1"/>
  <c r="K39" i="7" s="1"/>
  <c r="J15" i="7"/>
  <c r="J26" i="7" s="1"/>
  <c r="J39" i="7" s="1"/>
  <c r="R34" i="7"/>
  <c r="T34" i="7"/>
  <c r="U34" i="7"/>
  <c r="U33" i="7" l="1"/>
  <c r="T33" i="7"/>
  <c r="R33" i="7"/>
  <c r="Q33" i="7"/>
  <c r="P33" i="7"/>
  <c r="S15" i="7" l="1"/>
  <c r="Q15" i="7"/>
  <c r="U15" i="7"/>
  <c r="T15" i="7"/>
  <c r="Q26" i="7" l="1"/>
  <c r="Q39" i="7" s="1"/>
  <c r="L26" i="7"/>
  <c r="L39" i="7" s="1"/>
  <c r="H15" i="7" l="1"/>
  <c r="H26" i="7" s="1"/>
  <c r="H39" i="7" s="1"/>
  <c r="F15" i="7"/>
  <c r="F26" i="7" s="1"/>
  <c r="F39" i="7" s="1"/>
  <c r="D15" i="7"/>
  <c r="D26" i="7" l="1"/>
  <c r="D39" i="7" s="1"/>
  <c r="N26" i="7"/>
  <c r="N39" i="7" s="1"/>
  <c r="M15" i="7" l="1"/>
  <c r="M26" i="7" s="1"/>
  <c r="M39" i="7" s="1"/>
  <c r="R15" i="7"/>
  <c r="R26" i="7" s="1"/>
  <c r="R39" i="7" s="1"/>
  <c r="S26" i="7"/>
  <c r="P15" i="7"/>
  <c r="P26" i="7" s="1"/>
  <c r="T26" i="7"/>
  <c r="E15" i="7"/>
  <c r="E26" i="7" s="1"/>
  <c r="E39" i="7" s="1"/>
  <c r="G26" i="7" l="1"/>
  <c r="G39" i="7" s="1"/>
  <c r="U26" i="7" l="1"/>
  <c r="U39" i="7" s="1"/>
  <c r="Q11" i="7"/>
  <c r="P39" i="7" l="1"/>
</calcChain>
</file>

<file path=xl/sharedStrings.xml><?xml version="1.0" encoding="utf-8"?>
<sst xmlns="http://schemas.openxmlformats.org/spreadsheetml/2006/main" count="194" uniqueCount="113">
  <si>
    <t xml:space="preserve"> TANÓRA-, KREDIT- ÉS VIZSGATERV </t>
  </si>
  <si>
    <t>tantárgy kódja</t>
  </si>
  <si>
    <t>tantárgy jellege</t>
  </si>
  <si>
    <t>tanulmányi terület/tantárgy</t>
  </si>
  <si>
    <t>összesen</t>
  </si>
  <si>
    <t>1.</t>
  </si>
  <si>
    <t>2.</t>
  </si>
  <si>
    <t>4.</t>
  </si>
  <si>
    <t>5.</t>
  </si>
  <si>
    <t>elm.</t>
  </si>
  <si>
    <t>gyak.</t>
  </si>
  <si>
    <t>kredit</t>
  </si>
  <si>
    <t>K</t>
  </si>
  <si>
    <t>SZV</t>
  </si>
  <si>
    <t>Szakmai gyakorlat 1.</t>
  </si>
  <si>
    <t>Szakmai gyakorlat 2.</t>
  </si>
  <si>
    <t>SZÁMONKÉRÉSEK ÖSSZESÍTŐ</t>
  </si>
  <si>
    <t>Alapvizsga (AV)</t>
  </si>
  <si>
    <t>FÉLÉVENKÉNT SZÁMONKÉRÉSEK ÖSSZESEN:</t>
  </si>
  <si>
    <t>ELŐTANULMÁNYI REND</t>
  </si>
  <si>
    <t>Kódszám</t>
  </si>
  <si>
    <t>ELŐTANULMÁNYI KÖTELEZETTSÉG</t>
  </si>
  <si>
    <t>Tantárgy</t>
  </si>
  <si>
    <t>heti tanóra</t>
  </si>
  <si>
    <t>félévi tanóra</t>
  </si>
  <si>
    <t>ÖSSZES TANÓRARENDI TANÓRA</t>
  </si>
  <si>
    <t>Szabadon választható 1.</t>
  </si>
  <si>
    <t>Szabadon választható 2.</t>
  </si>
  <si>
    <t>KV</t>
  </si>
  <si>
    <t>Kollokvium (K)</t>
  </si>
  <si>
    <t>elmélet + gyakorlat heti összes tanóra</t>
  </si>
  <si>
    <t xml:space="preserve">számonkérés   </t>
  </si>
  <si>
    <t xml:space="preserve">számonkérés    </t>
  </si>
  <si>
    <t>TÁRGYFELELŐS SZEMÉLY</t>
  </si>
  <si>
    <t>Szabadon választható tantárgyak (lista)</t>
  </si>
  <si>
    <t>Általános katonai vezetői szakterület</t>
  </si>
  <si>
    <t>Katonai logisztikai szakterület</t>
  </si>
  <si>
    <t>Általános katonai vezetői szakterület öszesen:</t>
  </si>
  <si>
    <t>Összhaderőnemi ellátási lánc</t>
  </si>
  <si>
    <t>Záróvizsga</t>
  </si>
  <si>
    <t>Katonai logisztikai szakterület összesen:</t>
  </si>
  <si>
    <t>Katonai testnevelés I.M</t>
  </si>
  <si>
    <t>Katonai testnevelés II.M</t>
  </si>
  <si>
    <t>NATO logisztika</t>
  </si>
  <si>
    <t>Befogadó Nemzeti Támogatás</t>
  </si>
  <si>
    <t>KATONAI MŰVELETI LOGISZTIKA MESTERKÉPZÉSI SZAK</t>
  </si>
  <si>
    <t>teljes idejű képzésben, nappali munkarend szerint tanuló hallgatók részére</t>
  </si>
  <si>
    <t>Diplomamunka készítés</t>
  </si>
  <si>
    <t>Diplomamunka védése</t>
  </si>
  <si>
    <t>Diplomamunka tantárgyak összesen:</t>
  </si>
  <si>
    <t>Egyidejű felvétel megengedett (IGEN/NEM)</t>
  </si>
  <si>
    <t>Technológiai fejlődés és katonai logisztika</t>
  </si>
  <si>
    <t>Komplex vizsga (KV)</t>
  </si>
  <si>
    <t>Dr. Horváth Attila</t>
  </si>
  <si>
    <t>Dr. Derzsényi Attila</t>
  </si>
  <si>
    <t>HKMLTM07</t>
  </si>
  <si>
    <t>Műveleti Logisztikai Tanszék</t>
  </si>
  <si>
    <t>Katonai Vezetéstudományi és Közismereti Tanszék</t>
  </si>
  <si>
    <t>HKMLTM13</t>
  </si>
  <si>
    <t>Diplomamunka, Záróvizsga</t>
  </si>
  <si>
    <t>Törzsanyag tárgyai</t>
  </si>
  <si>
    <t>NEM</t>
  </si>
  <si>
    <t>TÖRZSANYAG ÖSSZESEN</t>
  </si>
  <si>
    <t>ÉÉ</t>
  </si>
  <si>
    <t>GYJ</t>
  </si>
  <si>
    <t>Évközi értékelés  (ÉÉ)</t>
  </si>
  <si>
    <t>ZV</t>
  </si>
  <si>
    <t>Bánszki Gábor</t>
  </si>
  <si>
    <t>Katonai Testnevelési és Sportközpont</t>
  </si>
  <si>
    <t>Általános katonai vezetői ismeretek</t>
  </si>
  <si>
    <t>Katonai logisztikai vezetői ismeretek</t>
  </si>
  <si>
    <t>A hatékony katonai vezetés elmélete és gyakorlata</t>
  </si>
  <si>
    <t>Katonai gazdaságtan és élettartam menedzsment</t>
  </si>
  <si>
    <t>Döntéselőkészítő módszerek</t>
  </si>
  <si>
    <t>Műveleti logisztikai ismeretek</t>
  </si>
  <si>
    <t>Katonai beszerzés</t>
  </si>
  <si>
    <t>ÉÉ(Z)</t>
  </si>
  <si>
    <t>K(Z)</t>
  </si>
  <si>
    <t>Dr. Venekei József Péter</t>
  </si>
  <si>
    <t>Dr. Ujházy László</t>
  </si>
  <si>
    <t>A katonai logisztika rendszertana</t>
  </si>
  <si>
    <t>Műveleti Logisztikai ismeretek</t>
  </si>
  <si>
    <t>érvényes 2024/2025-s tanévtől felmenő rendszerben.</t>
  </si>
  <si>
    <t>K(ZV)</t>
  </si>
  <si>
    <t>TÁRGYFELELŐS  SZERVEZETI EGYSÉGEK</t>
  </si>
  <si>
    <t>HKMLTM18</t>
  </si>
  <si>
    <t>HKMLTM19</t>
  </si>
  <si>
    <t>HKMLTM15</t>
  </si>
  <si>
    <t>HKMLTM16</t>
  </si>
  <si>
    <t>Dr. Horváth Tibor</t>
  </si>
  <si>
    <t>Katonai testnevelés</t>
  </si>
  <si>
    <t>Szakmai gyakorlatok</t>
  </si>
  <si>
    <t>6.</t>
  </si>
  <si>
    <t>Dr. Nyitrai Mihály</t>
  </si>
  <si>
    <t>Pályi József</t>
  </si>
  <si>
    <t>HKMLTM42</t>
  </si>
  <si>
    <t>HKMLTM41</t>
  </si>
  <si>
    <t>HKMLTM4</t>
  </si>
  <si>
    <t>HKMLTM45</t>
  </si>
  <si>
    <t>HKMLTM46</t>
  </si>
  <si>
    <t>HKMLTM03</t>
  </si>
  <si>
    <t>HKMLTM47</t>
  </si>
  <si>
    <t>HKMLTM48</t>
  </si>
  <si>
    <t>HKMLTM49</t>
  </si>
  <si>
    <t>HKMLTM50</t>
  </si>
  <si>
    <t>HKMLTM51</t>
  </si>
  <si>
    <t>HKTSKM11</t>
  </si>
  <si>
    <t>HKTSKM12</t>
  </si>
  <si>
    <t>HKKVTM04</t>
  </si>
  <si>
    <t>Évközi értékelés (zárvizsga tárgy) ÉÉ(Z)</t>
  </si>
  <si>
    <t>Kollokvium (zárvizsga tárgy) K(Z)</t>
  </si>
  <si>
    <t>Zárvizsga tárgy (ZV)</t>
  </si>
  <si>
    <t>Gyakorlati jegy (GYJ)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</si>
</sst>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5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</fills>
  <borders count="1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4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2" fillId="0" borderId="0"/>
    <xf numFmtId="0" fontId="1" fillId="0" borderId="0"/>
    <xf numFmtId="0" fontId="37" fillId="0" borderId="0"/>
    <xf numFmtId="0" fontId="34" fillId="0" borderId="0"/>
    <xf numFmtId="0" fontId="16" fillId="0" borderId="0"/>
  </cellStyleXfs>
  <cellXfs count="323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6" fillId="4" borderId="12" xfId="40" applyFont="1" applyFill="1" applyBorder="1" applyAlignment="1">
      <alignment horizontal="center"/>
    </xf>
    <xf numFmtId="0" fontId="29" fillId="0" borderId="0" xfId="40" applyFont="1"/>
    <xf numFmtId="1" fontId="21" fillId="4" borderId="17" xfId="40" applyNumberFormat="1" applyFont="1" applyFill="1" applyBorder="1" applyAlignment="1">
      <alignment horizontal="center"/>
    </xf>
    <xf numFmtId="1" fontId="21" fillId="4" borderId="14" xfId="40" applyNumberFormat="1" applyFont="1" applyFill="1" applyBorder="1" applyAlignment="1">
      <alignment horizontal="center"/>
    </xf>
    <xf numFmtId="1" fontId="21" fillId="4" borderId="15" xfId="40" applyNumberFormat="1" applyFont="1" applyFill="1" applyBorder="1" applyAlignment="1">
      <alignment horizontal="center"/>
    </xf>
    <xf numFmtId="0" fontId="27" fillId="4" borderId="10" xfId="40" applyFont="1" applyFill="1" applyBorder="1"/>
    <xf numFmtId="0" fontId="27" fillId="4" borderId="22" xfId="40" applyFont="1" applyFill="1" applyBorder="1"/>
    <xf numFmtId="0" fontId="30" fillId="4" borderId="22" xfId="40" applyFont="1" applyFill="1" applyBorder="1"/>
    <xf numFmtId="0" fontId="23" fillId="4" borderId="0" xfId="40" applyFont="1" applyFill="1" applyAlignment="1">
      <alignment horizontal="center"/>
    </xf>
    <xf numFmtId="0" fontId="30" fillId="4" borderId="17" xfId="40" applyFont="1" applyFill="1" applyBorder="1" applyAlignment="1">
      <alignment horizontal="center"/>
    </xf>
    <xf numFmtId="0" fontId="30" fillId="4" borderId="27" xfId="40" applyFont="1" applyFill="1" applyBorder="1" applyAlignment="1">
      <alignment horizontal="center"/>
    </xf>
    <xf numFmtId="0" fontId="21" fillId="4" borderId="30" xfId="40" applyFont="1" applyFill="1" applyBorder="1" applyAlignment="1">
      <alignment horizontal="center"/>
    </xf>
    <xf numFmtId="0" fontId="31" fillId="24" borderId="30" xfId="40" applyFont="1" applyFill="1" applyBorder="1" applyAlignment="1">
      <alignment horizontal="center"/>
    </xf>
    <xf numFmtId="0" fontId="25" fillId="24" borderId="32" xfId="40" applyFont="1" applyFill="1" applyBorder="1" applyAlignment="1">
      <alignment horizontal="center" vertical="center"/>
    </xf>
    <xf numFmtId="0" fontId="32" fillId="0" borderId="0" xfId="40" applyFont="1"/>
    <xf numFmtId="1" fontId="21" fillId="4" borderId="19" xfId="40" applyNumberFormat="1" applyFont="1" applyFill="1" applyBorder="1" applyAlignment="1">
      <alignment horizontal="center"/>
    </xf>
    <xf numFmtId="0" fontId="28" fillId="4" borderId="17" xfId="40" applyFont="1" applyFill="1" applyBorder="1"/>
    <xf numFmtId="1" fontId="21" fillId="4" borderId="40" xfId="40" applyNumberFormat="1" applyFont="1" applyFill="1" applyBorder="1" applyAlignment="1">
      <alignment horizontal="center"/>
    </xf>
    <xf numFmtId="0" fontId="28" fillId="0" borderId="0" xfId="40" applyFont="1"/>
    <xf numFmtId="0" fontId="25" fillId="24" borderId="30" xfId="0" applyFont="1" applyFill="1" applyBorder="1" applyAlignment="1">
      <alignment horizontal="center" vertical="center"/>
    </xf>
    <xf numFmtId="0" fontId="33" fillId="0" borderId="0" xfId="40" applyFont="1"/>
    <xf numFmtId="0" fontId="21" fillId="25" borderId="52" xfId="40" applyFont="1" applyFill="1" applyBorder="1" applyAlignment="1">
      <alignment horizontal="center"/>
    </xf>
    <xf numFmtId="0" fontId="21" fillId="0" borderId="15" xfId="39" applyFont="1" applyBorder="1" applyAlignment="1" applyProtection="1">
      <alignment horizontal="center"/>
      <protection locked="0"/>
    </xf>
    <xf numFmtId="0" fontId="30" fillId="25" borderId="52" xfId="40" applyFont="1" applyFill="1" applyBorder="1" applyAlignment="1">
      <alignment horizontal="center"/>
    </xf>
    <xf numFmtId="0" fontId="30" fillId="25" borderId="54" xfId="40" applyFont="1" applyFill="1" applyBorder="1" applyAlignment="1">
      <alignment horizontal="center"/>
    </xf>
    <xf numFmtId="0" fontId="35" fillId="0" borderId="0" xfId="40" applyFont="1"/>
    <xf numFmtId="0" fontId="21" fillId="4" borderId="13" xfId="40" applyFont="1" applyFill="1" applyBorder="1"/>
    <xf numFmtId="1" fontId="23" fillId="4" borderId="23" xfId="40" applyNumberFormat="1" applyFont="1" applyFill="1" applyBorder="1" applyAlignment="1">
      <alignment horizontal="center"/>
    </xf>
    <xf numFmtId="1" fontId="36" fillId="4" borderId="24" xfId="40" applyNumberFormat="1" applyFont="1" applyFill="1" applyBorder="1" applyAlignment="1">
      <alignment horizontal="center"/>
    </xf>
    <xf numFmtId="1" fontId="23" fillId="4" borderId="24" xfId="40" applyNumberFormat="1" applyFont="1" applyFill="1" applyBorder="1" applyAlignment="1">
      <alignment horizontal="center"/>
    </xf>
    <xf numFmtId="0" fontId="23" fillId="4" borderId="24" xfId="40" applyFont="1" applyFill="1" applyBorder="1"/>
    <xf numFmtId="1" fontId="23" fillId="24" borderId="30" xfId="0" applyNumberFormat="1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36" xfId="40" applyFont="1" applyFill="1" applyBorder="1"/>
    <xf numFmtId="0" fontId="21" fillId="4" borderId="37" xfId="40" applyFont="1" applyFill="1" applyBorder="1"/>
    <xf numFmtId="0" fontId="21" fillId="4" borderId="19" xfId="40" applyFont="1" applyFill="1" applyBorder="1"/>
    <xf numFmtId="0" fontId="21" fillId="0" borderId="0" xfId="40" applyFont="1"/>
    <xf numFmtId="0" fontId="25" fillId="4" borderId="48" xfId="40" applyFont="1" applyFill="1" applyBorder="1" applyAlignment="1">
      <alignment horizontal="center" vertical="center"/>
    </xf>
    <xf numFmtId="0" fontId="16" fillId="0" borderId="52" xfId="40" applyBorder="1"/>
    <xf numFmtId="0" fontId="21" fillId="0" borderId="16" xfId="40" applyFont="1" applyBorder="1" applyProtection="1">
      <protection locked="0"/>
    </xf>
    <xf numFmtId="0" fontId="40" fillId="0" borderId="15" xfId="39" applyFont="1" applyBorder="1" applyAlignment="1" applyProtection="1">
      <alignment horizontal="center"/>
      <protection locked="0"/>
    </xf>
    <xf numFmtId="0" fontId="40" fillId="0" borderId="41" xfId="39" applyFont="1" applyBorder="1" applyAlignment="1" applyProtection="1">
      <alignment horizontal="center"/>
      <protection locked="0"/>
    </xf>
    <xf numFmtId="0" fontId="21" fillId="4" borderId="64" xfId="40" applyFont="1" applyFill="1" applyBorder="1"/>
    <xf numFmtId="0" fontId="21" fillId="25" borderId="54" xfId="40" applyFont="1" applyFill="1" applyBorder="1" applyAlignment="1">
      <alignment horizontal="center"/>
    </xf>
    <xf numFmtId="0" fontId="21" fillId="4" borderId="65" xfId="40" applyFont="1" applyFill="1" applyBorder="1"/>
    <xf numFmtId="0" fontId="16" fillId="0" borderId="0" xfId="49"/>
    <xf numFmtId="0" fontId="27" fillId="4" borderId="76" xfId="40" applyFont="1" applyFill="1" applyBorder="1"/>
    <xf numFmtId="0" fontId="26" fillId="4" borderId="77" xfId="40" applyFont="1" applyFill="1" applyBorder="1" applyAlignment="1">
      <alignment horizontal="center"/>
    </xf>
    <xf numFmtId="0" fontId="25" fillId="24" borderId="78" xfId="0" applyFont="1" applyFill="1" applyBorder="1" applyAlignment="1">
      <alignment horizontal="center" vertical="center" wrapText="1"/>
    </xf>
    <xf numFmtId="0" fontId="23" fillId="4" borderId="79" xfId="40" applyFont="1" applyFill="1" applyBorder="1" applyAlignment="1">
      <alignment horizontal="center"/>
    </xf>
    <xf numFmtId="0" fontId="21" fillId="4" borderId="80" xfId="40" applyFont="1" applyFill="1" applyBorder="1" applyAlignment="1">
      <alignment horizontal="center"/>
    </xf>
    <xf numFmtId="1" fontId="23" fillId="24" borderId="33" xfId="0" applyNumberFormat="1" applyFont="1" applyFill="1" applyBorder="1" applyAlignment="1">
      <alignment horizontal="center" vertical="center"/>
    </xf>
    <xf numFmtId="1" fontId="23" fillId="24" borderId="81" xfId="0" applyNumberFormat="1" applyFont="1" applyFill="1" applyBorder="1" applyAlignment="1">
      <alignment horizontal="center" vertical="center"/>
    </xf>
    <xf numFmtId="1" fontId="23" fillId="24" borderId="82" xfId="0" applyNumberFormat="1" applyFont="1" applyFill="1" applyBorder="1" applyAlignment="1">
      <alignment horizontal="center" vertical="center"/>
    </xf>
    <xf numFmtId="1" fontId="23" fillId="24" borderId="72" xfId="0" applyNumberFormat="1" applyFont="1" applyFill="1" applyBorder="1" applyAlignment="1">
      <alignment horizontal="center" vertical="center"/>
    </xf>
    <xf numFmtId="1" fontId="23" fillId="24" borderId="86" xfId="0" applyNumberFormat="1" applyFont="1" applyFill="1" applyBorder="1" applyAlignment="1">
      <alignment horizontal="center" vertical="center"/>
    </xf>
    <xf numFmtId="0" fontId="21" fillId="4" borderId="31" xfId="40" applyFont="1" applyFill="1" applyBorder="1" applyAlignment="1">
      <alignment vertical="center" wrapText="1"/>
    </xf>
    <xf numFmtId="1" fontId="23" fillId="24" borderId="88" xfId="0" applyNumberFormat="1" applyFont="1" applyFill="1" applyBorder="1" applyAlignment="1">
      <alignment horizontal="center" vertical="center"/>
    </xf>
    <xf numFmtId="1" fontId="23" fillId="4" borderId="89" xfId="40" applyNumberFormat="1" applyFont="1" applyFill="1" applyBorder="1" applyAlignment="1">
      <alignment horizontal="center"/>
    </xf>
    <xf numFmtId="1" fontId="23" fillId="4" borderId="92" xfId="40" applyNumberFormat="1" applyFont="1" applyFill="1" applyBorder="1" applyAlignment="1">
      <alignment horizontal="center"/>
    </xf>
    <xf numFmtId="1" fontId="23" fillId="4" borderId="93" xfId="40" applyNumberFormat="1" applyFont="1" applyFill="1" applyBorder="1" applyAlignment="1">
      <alignment horizontal="center"/>
    </xf>
    <xf numFmtId="1" fontId="21" fillId="4" borderId="93" xfId="40" applyNumberFormat="1" applyFont="1" applyFill="1" applyBorder="1" applyAlignment="1">
      <alignment horizontal="center"/>
    </xf>
    <xf numFmtId="0" fontId="23" fillId="4" borderId="96" xfId="40" applyFont="1" applyFill="1" applyBorder="1" applyAlignment="1">
      <alignment horizontal="center" textRotation="90" wrapText="1"/>
    </xf>
    <xf numFmtId="0" fontId="23" fillId="4" borderId="27" xfId="40" applyFont="1" applyFill="1" applyBorder="1" applyAlignment="1">
      <alignment horizontal="center" textRotation="90"/>
    </xf>
    <xf numFmtId="0" fontId="23" fillId="4" borderId="27" xfId="40" applyFont="1" applyFill="1" applyBorder="1" applyAlignment="1">
      <alignment horizontal="center" textRotation="90" wrapText="1"/>
    </xf>
    <xf numFmtId="0" fontId="27" fillId="4" borderId="13" xfId="40" applyFont="1" applyFill="1" applyBorder="1"/>
    <xf numFmtId="0" fontId="21" fillId="4" borderId="60" xfId="40" applyFont="1" applyFill="1" applyBorder="1"/>
    <xf numFmtId="0" fontId="24" fillId="4" borderId="97" xfId="40" applyFont="1" applyFill="1" applyBorder="1" applyAlignment="1">
      <alignment horizontal="center" vertical="center" textRotation="90"/>
    </xf>
    <xf numFmtId="0" fontId="23" fillId="4" borderId="98" xfId="40" applyFont="1" applyFill="1" applyBorder="1" applyAlignment="1">
      <alignment horizontal="center" textRotation="90" wrapText="1"/>
    </xf>
    <xf numFmtId="0" fontId="23" fillId="4" borderId="98" xfId="40" applyFont="1" applyFill="1" applyBorder="1" applyAlignment="1">
      <alignment horizontal="center" textRotation="90"/>
    </xf>
    <xf numFmtId="0" fontId="23" fillId="4" borderId="97" xfId="40" applyFont="1" applyFill="1" applyBorder="1" applyAlignment="1">
      <alignment horizontal="center" textRotation="90" wrapText="1"/>
    </xf>
    <xf numFmtId="0" fontId="23" fillId="4" borderId="99" xfId="40" applyFont="1" applyFill="1" applyBorder="1" applyAlignment="1">
      <alignment horizontal="center" textRotation="90"/>
    </xf>
    <xf numFmtId="0" fontId="23" fillId="4" borderId="99" xfId="40" applyFont="1" applyFill="1" applyBorder="1" applyAlignment="1">
      <alignment horizontal="center" textRotation="90" wrapText="1"/>
    </xf>
    <xf numFmtId="0" fontId="40" fillId="0" borderId="59" xfId="39" applyFont="1" applyBorder="1" applyAlignment="1" applyProtection="1">
      <alignment horizontal="center"/>
      <protection locked="0"/>
    </xf>
    <xf numFmtId="1" fontId="21" fillId="28" borderId="17" xfId="40" applyNumberFormat="1" applyFont="1" applyFill="1" applyBorder="1" applyAlignment="1">
      <alignment horizontal="center"/>
    </xf>
    <xf numFmtId="0" fontId="16" fillId="0" borderId="52" xfId="40" applyBorder="1" applyAlignment="1">
      <alignment wrapText="1"/>
    </xf>
    <xf numFmtId="0" fontId="24" fillId="4" borderId="100" xfId="40" applyFont="1" applyFill="1" applyBorder="1" applyAlignment="1">
      <alignment horizontal="center"/>
    </xf>
    <xf numFmtId="0" fontId="32" fillId="0" borderId="52" xfId="40" applyFont="1" applyBorder="1"/>
    <xf numFmtId="0" fontId="40" fillId="0" borderId="106" xfId="49" applyFont="1" applyBorder="1" applyAlignment="1" applyProtection="1">
      <alignment horizontal="left" wrapText="1"/>
      <protection locked="0"/>
    </xf>
    <xf numFmtId="0" fontId="40" fillId="0" borderId="106" xfId="49" applyFont="1" applyBorder="1" applyAlignment="1" applyProtection="1">
      <alignment horizontal="center" wrapText="1"/>
      <protection locked="0"/>
    </xf>
    <xf numFmtId="0" fontId="40" fillId="0" borderId="53" xfId="49" applyFont="1" applyBorder="1"/>
    <xf numFmtId="0" fontId="23" fillId="4" borderId="28" xfId="40" applyFont="1" applyFill="1" applyBorder="1" applyAlignment="1">
      <alignment horizontal="center" textRotation="90" wrapText="1"/>
    </xf>
    <xf numFmtId="0" fontId="23" fillId="4" borderId="111" xfId="40" applyFont="1" applyFill="1" applyBorder="1" applyAlignment="1">
      <alignment horizontal="center" textRotation="90" wrapText="1"/>
    </xf>
    <xf numFmtId="1" fontId="21" fillId="4" borderId="115" xfId="40" applyNumberFormat="1" applyFont="1" applyFill="1" applyBorder="1" applyAlignment="1">
      <alignment horizontal="center" vertical="center" shrinkToFit="1"/>
    </xf>
    <xf numFmtId="1" fontId="21" fillId="4" borderId="116" xfId="40" applyNumberFormat="1" applyFont="1" applyFill="1" applyBorder="1" applyAlignment="1">
      <alignment horizontal="center" vertical="center" shrinkToFit="1"/>
    </xf>
    <xf numFmtId="0" fontId="21" fillId="4" borderId="117" xfId="40" applyFont="1" applyFill="1" applyBorder="1"/>
    <xf numFmtId="0" fontId="21" fillId="4" borderId="118" xfId="40" applyFont="1" applyFill="1" applyBorder="1"/>
    <xf numFmtId="1" fontId="21" fillId="4" borderId="119" xfId="40" applyNumberFormat="1" applyFont="1" applyFill="1" applyBorder="1" applyAlignment="1">
      <alignment horizontal="center" vertical="center" shrinkToFit="1"/>
    </xf>
    <xf numFmtId="1" fontId="23" fillId="24" borderId="121" xfId="0" applyNumberFormat="1" applyFont="1" applyFill="1" applyBorder="1" applyAlignment="1">
      <alignment horizontal="center" vertical="center"/>
    </xf>
    <xf numFmtId="1" fontId="23" fillId="4" borderId="122" xfId="40" applyNumberFormat="1" applyFont="1" applyFill="1" applyBorder="1" applyAlignment="1">
      <alignment horizontal="center"/>
    </xf>
    <xf numFmtId="1" fontId="21" fillId="4" borderId="123" xfId="40" applyNumberFormat="1" applyFont="1" applyFill="1" applyBorder="1" applyAlignment="1">
      <alignment horizontal="center" vertical="center" shrinkToFit="1"/>
    </xf>
    <xf numFmtId="0" fontId="21" fillId="4" borderId="124" xfId="0" applyFont="1" applyFill="1" applyBorder="1" applyAlignment="1">
      <alignment horizontal="center" vertical="center" wrapText="1"/>
    </xf>
    <xf numFmtId="0" fontId="21" fillId="4" borderId="125" xfId="40" applyFont="1" applyFill="1" applyBorder="1" applyAlignment="1">
      <alignment vertical="center" wrapText="1"/>
    </xf>
    <xf numFmtId="0" fontId="36" fillId="4" borderId="127" xfId="40" applyFont="1" applyFill="1" applyBorder="1" applyAlignment="1">
      <alignment horizontal="center" textRotation="90" wrapText="1"/>
    </xf>
    <xf numFmtId="0" fontId="21" fillId="4" borderId="123" xfId="40" applyFont="1" applyFill="1" applyBorder="1"/>
    <xf numFmtId="0" fontId="21" fillId="4" borderId="130" xfId="40" applyFont="1" applyFill="1" applyBorder="1" applyAlignment="1">
      <alignment horizontal="left"/>
    </xf>
    <xf numFmtId="0" fontId="21" fillId="4" borderId="131" xfId="40" applyFont="1" applyFill="1" applyBorder="1" applyAlignment="1">
      <alignment horizontal="left"/>
    </xf>
    <xf numFmtId="0" fontId="23" fillId="4" borderId="134" xfId="40" applyFont="1" applyFill="1" applyBorder="1" applyAlignment="1">
      <alignment horizontal="center" vertical="center" textRotation="90"/>
    </xf>
    <xf numFmtId="0" fontId="26" fillId="4" borderId="132" xfId="40" applyFont="1" applyFill="1" applyBorder="1" applyAlignment="1">
      <alignment horizontal="center"/>
    </xf>
    <xf numFmtId="0" fontId="27" fillId="4" borderId="135" xfId="40" applyFont="1" applyFill="1" applyBorder="1" applyAlignment="1">
      <alignment horizontal="left"/>
    </xf>
    <xf numFmtId="0" fontId="26" fillId="4" borderId="136" xfId="40" applyFont="1" applyFill="1" applyBorder="1" applyAlignment="1">
      <alignment horizontal="center"/>
    </xf>
    <xf numFmtId="0" fontId="27" fillId="4" borderId="137" xfId="40" applyFont="1" applyFill="1" applyBorder="1" applyAlignment="1">
      <alignment horizontal="left"/>
    </xf>
    <xf numFmtId="0" fontId="25" fillId="24" borderId="133" xfId="40" applyFont="1" applyFill="1" applyBorder="1" applyAlignment="1">
      <alignment horizontal="center" vertical="center"/>
    </xf>
    <xf numFmtId="0" fontId="21" fillId="4" borderId="138" xfId="40" applyFont="1" applyFill="1" applyBorder="1" applyAlignment="1">
      <alignment horizontal="left" vertical="center" wrapText="1"/>
    </xf>
    <xf numFmtId="0" fontId="21" fillId="4" borderId="133" xfId="40" applyFont="1" applyFill="1" applyBorder="1" applyAlignment="1">
      <alignment horizontal="left" vertical="center" wrapText="1"/>
    </xf>
    <xf numFmtId="0" fontId="21" fillId="4" borderId="139" xfId="40" applyFont="1" applyFill="1" applyBorder="1" applyAlignment="1">
      <alignment vertical="center" wrapText="1"/>
    </xf>
    <xf numFmtId="0" fontId="31" fillId="24" borderId="133" xfId="40" applyFont="1" applyFill="1" applyBorder="1" applyAlignment="1">
      <alignment horizontal="left" vertical="center" wrapText="1"/>
    </xf>
    <xf numFmtId="0" fontId="21" fillId="4" borderId="145" xfId="40" applyFont="1" applyFill="1" applyBorder="1" applyAlignment="1">
      <alignment horizontal="left"/>
    </xf>
    <xf numFmtId="0" fontId="30" fillId="4" borderId="66" xfId="40" applyFont="1" applyFill="1" applyBorder="1" applyAlignment="1">
      <alignment horizontal="center"/>
    </xf>
    <xf numFmtId="1" fontId="21" fillId="4" borderId="67" xfId="40" applyNumberFormat="1" applyFont="1" applyFill="1" applyBorder="1" applyAlignment="1">
      <alignment horizontal="center"/>
    </xf>
    <xf numFmtId="0" fontId="16" fillId="0" borderId="50" xfId="40" applyBorder="1"/>
    <xf numFmtId="0" fontId="16" fillId="0" borderId="129" xfId="40" applyBorder="1"/>
    <xf numFmtId="0" fontId="21" fillId="0" borderId="16" xfId="40" applyFont="1" applyBorder="1" applyAlignment="1" applyProtection="1">
      <alignment vertical="center"/>
      <protection locked="0"/>
    </xf>
    <xf numFmtId="0" fontId="21" fillId="0" borderId="130" xfId="40" applyFont="1" applyBorder="1" applyAlignment="1" applyProtection="1">
      <alignment horizontal="center" vertical="center"/>
      <protection locked="0"/>
    </xf>
    <xf numFmtId="0" fontId="21" fillId="28" borderId="52" xfId="40" applyFont="1" applyFill="1" applyBorder="1" applyAlignment="1">
      <alignment horizontal="center" vertical="center"/>
    </xf>
    <xf numFmtId="0" fontId="21" fillId="25" borderId="52" xfId="40" applyFont="1" applyFill="1" applyBorder="1" applyAlignment="1">
      <alignment horizontal="center" vertical="center"/>
    </xf>
    <xf numFmtId="0" fontId="21" fillId="0" borderId="53" xfId="40" applyFont="1" applyBorder="1" applyAlignment="1" applyProtection="1">
      <alignment vertical="center"/>
      <protection locked="0"/>
    </xf>
    <xf numFmtId="0" fontId="21" fillId="25" borderId="51" xfId="40" applyFont="1" applyFill="1" applyBorder="1" applyAlignment="1">
      <alignment horizontal="center" vertical="center"/>
    </xf>
    <xf numFmtId="0" fontId="21" fillId="25" borderId="54" xfId="40" applyFont="1" applyFill="1" applyBorder="1" applyAlignment="1">
      <alignment horizontal="center" vertical="center"/>
    </xf>
    <xf numFmtId="0" fontId="21" fillId="0" borderId="56" xfId="40" applyFont="1" applyBorder="1" applyAlignment="1" applyProtection="1">
      <alignment vertical="center"/>
      <protection locked="0"/>
    </xf>
    <xf numFmtId="0" fontId="23" fillId="4" borderId="31" xfId="40" applyFont="1" applyFill="1" applyBorder="1" applyAlignment="1">
      <alignment horizontal="center" vertical="center"/>
    </xf>
    <xf numFmtId="0" fontId="26" fillId="4" borderId="12" xfId="40" applyFont="1" applyFill="1" applyBorder="1" applyAlignment="1">
      <alignment horizontal="center" vertical="center"/>
    </xf>
    <xf numFmtId="0" fontId="26" fillId="4" borderId="21" xfId="40" applyFont="1" applyFill="1" applyBorder="1" applyAlignment="1">
      <alignment horizontal="center" vertical="center"/>
    </xf>
    <xf numFmtId="0" fontId="25" fillId="4" borderId="98" xfId="40" applyFont="1" applyFill="1" applyBorder="1" applyAlignment="1">
      <alignment horizontal="center"/>
    </xf>
    <xf numFmtId="0" fontId="21" fillId="0" borderId="15" xfId="39" applyFont="1" applyBorder="1" applyAlignment="1" applyProtection="1">
      <alignment horizontal="center" vertical="center"/>
      <protection locked="0"/>
    </xf>
    <xf numFmtId="1" fontId="21" fillId="4" borderId="17" xfId="40" applyNumberFormat="1" applyFont="1" applyFill="1" applyBorder="1" applyAlignment="1">
      <alignment horizontal="center" vertical="center"/>
    </xf>
    <xf numFmtId="0" fontId="40" fillId="0" borderId="17" xfId="40" applyFont="1" applyBorder="1" applyAlignment="1" applyProtection="1">
      <alignment horizontal="center" vertical="center"/>
      <protection locked="0"/>
    </xf>
    <xf numFmtId="0" fontId="21" fillId="0" borderId="19" xfId="40" applyFont="1" applyBorder="1" applyAlignment="1" applyProtection="1">
      <alignment horizontal="center" vertical="center"/>
      <protection locked="0"/>
    </xf>
    <xf numFmtId="0" fontId="21" fillId="0" borderId="18" xfId="39" applyFont="1" applyBorder="1" applyAlignment="1" applyProtection="1">
      <alignment horizontal="center" vertical="center"/>
      <protection locked="0"/>
    </xf>
    <xf numFmtId="0" fontId="21" fillId="0" borderId="16" xfId="40" applyFont="1" applyBorder="1" applyAlignment="1" applyProtection="1">
      <alignment horizontal="center" vertical="center"/>
      <protection locked="0"/>
    </xf>
    <xf numFmtId="1" fontId="21" fillId="4" borderId="14" xfId="40" applyNumberFormat="1" applyFont="1" applyFill="1" applyBorder="1" applyAlignment="1">
      <alignment horizontal="center" vertical="center"/>
    </xf>
    <xf numFmtId="1" fontId="21" fillId="4" borderId="15" xfId="40" applyNumberFormat="1" applyFont="1" applyFill="1" applyBorder="1" applyAlignment="1">
      <alignment horizontal="center" vertical="center"/>
    </xf>
    <xf numFmtId="0" fontId="40" fillId="0" borderId="17" xfId="39" applyFont="1" applyBorder="1" applyAlignment="1" applyProtection="1">
      <alignment horizontal="center" vertical="center"/>
      <protection locked="0"/>
    </xf>
    <xf numFmtId="0" fontId="21" fillId="0" borderId="59" xfId="40" applyFont="1" applyBorder="1" applyAlignment="1" applyProtection="1">
      <alignment horizontal="center" vertical="center"/>
      <protection locked="0"/>
    </xf>
    <xf numFmtId="0" fontId="40" fillId="0" borderId="15" xfId="39" applyFont="1" applyBorder="1" applyAlignment="1" applyProtection="1">
      <alignment horizontal="center" vertical="center"/>
      <protection locked="0"/>
    </xf>
    <xf numFmtId="0" fontId="40" fillId="0" borderId="41" xfId="39" applyFont="1" applyBorder="1" applyAlignment="1" applyProtection="1">
      <alignment horizontal="center" vertical="center"/>
      <protection locked="0"/>
    </xf>
    <xf numFmtId="1" fontId="23" fillId="4" borderId="11" xfId="40" applyNumberFormat="1" applyFont="1" applyFill="1" applyBorder="1" applyAlignment="1">
      <alignment horizontal="center" vertical="center"/>
    </xf>
    <xf numFmtId="1" fontId="23" fillId="4" borderId="62" xfId="40" applyNumberFormat="1" applyFont="1" applyFill="1" applyBorder="1" applyAlignment="1">
      <alignment horizontal="center" vertical="center"/>
    </xf>
    <xf numFmtId="1" fontId="36" fillId="4" borderId="63" xfId="40" applyNumberFormat="1" applyFont="1" applyFill="1" applyBorder="1" applyAlignment="1">
      <alignment horizontal="center" vertical="center"/>
    </xf>
    <xf numFmtId="1" fontId="23" fillId="4" borderId="20" xfId="40" applyNumberFormat="1" applyFont="1" applyFill="1" applyBorder="1" applyAlignment="1">
      <alignment horizontal="center" vertical="center"/>
    </xf>
    <xf numFmtId="1" fontId="23" fillId="4" borderId="10" xfId="40" applyNumberFormat="1" applyFont="1" applyFill="1" applyBorder="1" applyAlignment="1">
      <alignment horizontal="center" vertical="center"/>
    </xf>
    <xf numFmtId="1" fontId="23" fillId="4" borderId="112" xfId="40" applyNumberFormat="1" applyFont="1" applyFill="1" applyBorder="1" applyAlignment="1">
      <alignment horizontal="center" vertical="center"/>
    </xf>
    <xf numFmtId="1" fontId="21" fillId="29" borderId="17" xfId="40" applyNumberFormat="1" applyFont="1" applyFill="1" applyBorder="1" applyAlignment="1">
      <alignment horizontal="center" vertical="center"/>
    </xf>
    <xf numFmtId="0" fontId="40" fillId="0" borderId="59" xfId="39" applyFont="1" applyBorder="1" applyAlignment="1" applyProtection="1">
      <alignment horizontal="center" vertical="center"/>
      <protection locked="0"/>
    </xf>
    <xf numFmtId="1" fontId="21" fillId="28" borderId="17" xfId="40" applyNumberFormat="1" applyFont="1" applyFill="1" applyBorder="1" applyAlignment="1">
      <alignment horizontal="center" vertical="center"/>
    </xf>
    <xf numFmtId="0" fontId="21" fillId="0" borderId="16" xfId="39" applyFont="1" applyBorder="1" applyAlignment="1" applyProtection="1">
      <alignment horizontal="center" vertical="center"/>
      <protection locked="0"/>
    </xf>
    <xf numFmtId="1" fontId="21" fillId="4" borderId="27" xfId="40" applyNumberFormat="1" applyFont="1" applyFill="1" applyBorder="1" applyAlignment="1">
      <alignment horizontal="center" vertical="center"/>
    </xf>
    <xf numFmtId="1" fontId="21" fillId="4" borderId="28" xfId="40" applyNumberFormat="1" applyFont="1" applyFill="1" applyBorder="1" applyAlignment="1">
      <alignment horizontal="center" vertical="center"/>
    </xf>
    <xf numFmtId="1" fontId="23" fillId="4" borderId="83" xfId="40" applyNumberFormat="1" applyFont="1" applyFill="1" applyBorder="1" applyAlignment="1">
      <alignment horizontal="center" vertical="center"/>
    </xf>
    <xf numFmtId="1" fontId="23" fillId="4" borderId="84" xfId="40" applyNumberFormat="1" applyFont="1" applyFill="1" applyBorder="1" applyAlignment="1">
      <alignment horizontal="center" vertical="center"/>
    </xf>
    <xf numFmtId="0" fontId="36" fillId="4" borderId="85" xfId="40" applyFont="1" applyFill="1" applyBorder="1" applyAlignment="1">
      <alignment horizontal="center" vertical="center"/>
    </xf>
    <xf numFmtId="1" fontId="23" fillId="4" borderId="75" xfId="40" applyNumberFormat="1" applyFont="1" applyFill="1" applyBorder="1" applyAlignment="1">
      <alignment horizontal="center" vertical="center"/>
    </xf>
    <xf numFmtId="1" fontId="21" fillId="0" borderId="34" xfId="40" applyNumberFormat="1" applyFont="1" applyBorder="1" applyAlignment="1" applyProtection="1">
      <alignment horizontal="center" vertical="center"/>
      <protection locked="0"/>
    </xf>
    <xf numFmtId="1" fontId="21" fillId="4" borderId="13" xfId="40" applyNumberFormat="1" applyFont="1" applyFill="1" applyBorder="1" applyAlignment="1">
      <alignment horizontal="center" vertical="center"/>
    </xf>
    <xf numFmtId="1" fontId="21" fillId="0" borderId="13" xfId="40" applyNumberFormat="1" applyFont="1" applyBorder="1" applyAlignment="1" applyProtection="1">
      <alignment horizontal="center" vertical="center"/>
      <protection locked="0"/>
    </xf>
    <xf numFmtId="1" fontId="30" fillId="0" borderId="56" xfId="40" applyNumberFormat="1" applyFont="1" applyBorder="1" applyAlignment="1" applyProtection="1">
      <alignment horizontal="center" vertical="center"/>
      <protection locked="0"/>
    </xf>
    <xf numFmtId="1" fontId="40" fillId="0" borderId="56" xfId="40" applyNumberFormat="1" applyFont="1" applyBorder="1" applyAlignment="1" applyProtection="1">
      <alignment horizontal="center" vertical="center"/>
      <protection locked="0"/>
    </xf>
    <xf numFmtId="1" fontId="21" fillId="4" borderId="60" xfId="40" applyNumberFormat="1" applyFont="1" applyFill="1" applyBorder="1" applyAlignment="1">
      <alignment horizontal="center" vertical="center"/>
    </xf>
    <xf numFmtId="1" fontId="21" fillId="4" borderId="55" xfId="40" applyNumberFormat="1" applyFont="1" applyFill="1" applyBorder="1" applyAlignment="1">
      <alignment horizontal="center" vertical="center"/>
    </xf>
    <xf numFmtId="1" fontId="21" fillId="0" borderId="18" xfId="40" applyNumberFormat="1" applyFont="1" applyBorder="1" applyAlignment="1" applyProtection="1">
      <alignment horizontal="center" vertical="center"/>
      <protection locked="0"/>
    </xf>
    <xf numFmtId="1" fontId="21" fillId="0" borderId="17" xfId="40" applyNumberFormat="1" applyFont="1" applyBorder="1" applyAlignment="1" applyProtection="1">
      <alignment horizontal="center" vertical="center"/>
      <protection locked="0"/>
    </xf>
    <xf numFmtId="1" fontId="21" fillId="0" borderId="16" xfId="40" applyNumberFormat="1" applyFont="1" applyBorder="1" applyAlignment="1" applyProtection="1">
      <alignment horizontal="center" vertical="center"/>
      <protection locked="0"/>
    </xf>
    <xf numFmtId="1" fontId="40" fillId="0" borderId="16" xfId="40" applyNumberFormat="1" applyFont="1" applyBorder="1" applyAlignment="1" applyProtection="1">
      <alignment horizontal="center" vertical="center"/>
      <protection locked="0"/>
    </xf>
    <xf numFmtId="1" fontId="23" fillId="4" borderId="30" xfId="40" applyNumberFormat="1" applyFont="1" applyFill="1" applyBorder="1" applyAlignment="1">
      <alignment horizontal="center" vertical="center"/>
    </xf>
    <xf numFmtId="1" fontId="21" fillId="4" borderId="87" xfId="40" applyNumberFormat="1" applyFont="1" applyFill="1" applyBorder="1" applyAlignment="1">
      <alignment horizontal="center" vertical="center"/>
    </xf>
    <xf numFmtId="0" fontId="36" fillId="4" borderId="86" xfId="40" applyFont="1" applyFill="1" applyBorder="1" applyAlignment="1">
      <alignment horizontal="center" vertical="center"/>
    </xf>
    <xf numFmtId="1" fontId="23" fillId="4" borderId="33" xfId="40" applyNumberFormat="1" applyFont="1" applyFill="1" applyBorder="1" applyAlignment="1">
      <alignment horizontal="center" vertical="center"/>
    </xf>
    <xf numFmtId="1" fontId="23" fillId="4" borderId="87" xfId="40" applyNumberFormat="1" applyFont="1" applyFill="1" applyBorder="1" applyAlignment="1">
      <alignment horizontal="center" vertical="center"/>
    </xf>
    <xf numFmtId="1" fontId="23" fillId="4" borderId="29" xfId="40" applyNumberFormat="1" applyFont="1" applyFill="1" applyBorder="1" applyAlignment="1">
      <alignment horizontal="center" vertical="center"/>
    </xf>
    <xf numFmtId="1" fontId="23" fillId="4" borderId="88" xfId="40" applyNumberFormat="1" applyFont="1" applyFill="1" applyBorder="1" applyAlignment="1">
      <alignment horizontal="center" vertical="center"/>
    </xf>
    <xf numFmtId="1" fontId="42" fillId="0" borderId="16" xfId="40" applyNumberFormat="1" applyFont="1" applyBorder="1" applyAlignment="1" applyProtection="1">
      <alignment horizontal="center" vertical="center"/>
      <protection locked="0"/>
    </xf>
    <xf numFmtId="0" fontId="21" fillId="0" borderId="55" xfId="39" applyFont="1" applyBorder="1" applyAlignment="1" applyProtection="1">
      <alignment horizontal="center" vertical="center"/>
      <protection locked="0"/>
    </xf>
    <xf numFmtId="0" fontId="40" fillId="0" borderId="55" xfId="39" applyFont="1" applyBorder="1" applyAlignment="1" applyProtection="1">
      <alignment horizontal="center" vertical="center"/>
      <protection locked="0"/>
    </xf>
    <xf numFmtId="0" fontId="40" fillId="0" borderId="65" xfId="39" applyFont="1" applyBorder="1" applyAlignment="1" applyProtection="1">
      <alignment horizontal="center" vertical="center"/>
      <protection locked="0"/>
    </xf>
    <xf numFmtId="1" fontId="21" fillId="0" borderId="55" xfId="40" applyNumberFormat="1" applyFont="1" applyBorder="1" applyAlignment="1" applyProtection="1">
      <alignment horizontal="center" vertical="center"/>
      <protection locked="0"/>
    </xf>
    <xf numFmtId="1" fontId="21" fillId="0" borderId="35" xfId="40" applyNumberFormat="1" applyFont="1" applyBorder="1" applyAlignment="1" applyProtection="1">
      <alignment horizontal="center" vertical="center"/>
      <protection locked="0"/>
    </xf>
    <xf numFmtId="1" fontId="21" fillId="0" borderId="61" xfId="40" applyNumberFormat="1" applyFont="1" applyBorder="1" applyAlignment="1" applyProtection="1">
      <alignment horizontal="center" vertical="center"/>
      <protection locked="0"/>
    </xf>
    <xf numFmtId="1" fontId="21" fillId="4" borderId="52" xfId="40" applyNumberFormat="1" applyFont="1" applyFill="1" applyBorder="1" applyAlignment="1">
      <alignment horizontal="center" vertical="center"/>
    </xf>
    <xf numFmtId="1" fontId="21" fillId="0" borderId="52" xfId="40" applyNumberFormat="1" applyFont="1" applyBorder="1" applyAlignment="1" applyProtection="1">
      <alignment horizontal="center" vertical="center"/>
      <protection locked="0"/>
    </xf>
    <xf numFmtId="1" fontId="21" fillId="0" borderId="65" xfId="40" applyNumberFormat="1" applyFont="1" applyBorder="1" applyAlignment="1" applyProtection="1">
      <alignment horizontal="center" vertical="center"/>
      <protection locked="0"/>
    </xf>
    <xf numFmtId="0" fontId="21" fillId="0" borderId="56" xfId="39" applyFont="1" applyBorder="1" applyAlignment="1" applyProtection="1">
      <alignment horizontal="center" vertical="center"/>
      <protection locked="0"/>
    </xf>
    <xf numFmtId="0" fontId="16" fillId="0" borderId="52" xfId="40" applyBorder="1" applyAlignment="1">
      <alignment vertical="center"/>
    </xf>
    <xf numFmtId="0" fontId="16" fillId="0" borderId="52" xfId="40" applyBorder="1" applyAlignment="1">
      <alignment vertical="center" wrapText="1"/>
    </xf>
    <xf numFmtId="0" fontId="21" fillId="4" borderId="17" xfId="40" applyFont="1" applyFill="1" applyBorder="1" applyAlignment="1">
      <alignment vertical="center"/>
    </xf>
    <xf numFmtId="0" fontId="21" fillId="4" borderId="27" xfId="40" applyFont="1" applyFill="1" applyBorder="1" applyAlignment="1">
      <alignment vertical="center"/>
    </xf>
    <xf numFmtId="0" fontId="21" fillId="4" borderId="66" xfId="40" applyFont="1" applyFill="1" applyBorder="1" applyAlignment="1">
      <alignment vertical="center"/>
    </xf>
    <xf numFmtId="1" fontId="21" fillId="4" borderId="38" xfId="40" applyNumberFormat="1" applyFont="1" applyFill="1" applyBorder="1" applyAlignment="1">
      <alignment horizontal="center" vertical="center"/>
    </xf>
    <xf numFmtId="1" fontId="21" fillId="4" borderId="16" xfId="40" applyNumberFormat="1" applyFont="1" applyFill="1" applyBorder="1" applyAlignment="1">
      <alignment horizontal="center" vertical="center"/>
    </xf>
    <xf numFmtId="1" fontId="21" fillId="4" borderId="19" xfId="40" applyNumberFormat="1" applyFont="1" applyFill="1" applyBorder="1" applyAlignment="1">
      <alignment horizontal="center" vertical="center"/>
    </xf>
    <xf numFmtId="1" fontId="21" fillId="4" borderId="39" xfId="40" applyNumberFormat="1" applyFont="1" applyFill="1" applyBorder="1" applyAlignment="1">
      <alignment horizontal="center" vertical="center"/>
    </xf>
    <xf numFmtId="0" fontId="21" fillId="4" borderId="38" xfId="40" applyFont="1" applyFill="1" applyBorder="1" applyAlignment="1">
      <alignment vertical="center"/>
    </xf>
    <xf numFmtId="0" fontId="21" fillId="4" borderId="28" xfId="40" applyFont="1" applyFill="1" applyBorder="1" applyAlignment="1">
      <alignment vertical="center"/>
    </xf>
    <xf numFmtId="0" fontId="21" fillId="4" borderId="19" xfId="40" applyFont="1" applyFill="1" applyBorder="1" applyAlignment="1">
      <alignment vertical="center"/>
    </xf>
    <xf numFmtId="0" fontId="21" fillId="4" borderId="15" xfId="40" applyFont="1" applyFill="1" applyBorder="1" applyAlignment="1">
      <alignment vertical="center"/>
    </xf>
    <xf numFmtId="0" fontId="21" fillId="4" borderId="39" xfId="40" applyFont="1" applyFill="1" applyBorder="1" applyAlignment="1">
      <alignment vertical="center"/>
    </xf>
    <xf numFmtId="1" fontId="21" fillId="4" borderId="114" xfId="40" applyNumberFormat="1" applyFont="1" applyFill="1" applyBorder="1" applyAlignment="1">
      <alignment horizontal="center" vertical="center"/>
    </xf>
    <xf numFmtId="1" fontId="21" fillId="4" borderId="25" xfId="40" applyNumberFormat="1" applyFont="1" applyFill="1" applyBorder="1" applyAlignment="1">
      <alignment horizontal="center" vertical="center"/>
    </xf>
    <xf numFmtId="1" fontId="21" fillId="4" borderId="40" xfId="40" applyNumberFormat="1" applyFont="1" applyFill="1" applyBorder="1" applyAlignment="1">
      <alignment horizontal="center" vertical="center"/>
    </xf>
    <xf numFmtId="1" fontId="21" fillId="4" borderId="69" xfId="40" applyNumberFormat="1" applyFont="1" applyFill="1" applyBorder="1" applyAlignment="1">
      <alignment horizontal="center" vertical="center"/>
    </xf>
    <xf numFmtId="1" fontId="21" fillId="4" borderId="68" xfId="40" applyNumberFormat="1" applyFont="1" applyFill="1" applyBorder="1" applyAlignment="1">
      <alignment horizontal="center" vertical="center"/>
    </xf>
    <xf numFmtId="1" fontId="21" fillId="4" borderId="146" xfId="40" applyNumberFormat="1" applyFont="1" applyFill="1" applyBorder="1" applyAlignment="1">
      <alignment horizontal="center" vertical="center"/>
    </xf>
    <xf numFmtId="1" fontId="21" fillId="4" borderId="142" xfId="40" applyNumberFormat="1" applyFont="1" applyFill="1" applyBorder="1" applyAlignment="1">
      <alignment horizontal="center" vertical="center"/>
    </xf>
    <xf numFmtId="1" fontId="23" fillId="4" borderId="147" xfId="40" applyNumberFormat="1" applyFont="1" applyFill="1" applyBorder="1" applyAlignment="1">
      <alignment horizontal="center" vertical="center"/>
    </xf>
    <xf numFmtId="0" fontId="40" fillId="0" borderId="103" xfId="49" applyFont="1" applyBorder="1" applyAlignment="1" applyProtection="1">
      <alignment horizontal="center" vertical="center" wrapText="1"/>
      <protection locked="0"/>
    </xf>
    <xf numFmtId="0" fontId="40" fillId="0" borderId="103" xfId="49" applyFont="1" applyBorder="1" applyAlignment="1" applyProtection="1">
      <alignment horizontal="left" vertical="center" wrapText="1"/>
      <protection locked="0"/>
    </xf>
    <xf numFmtId="0" fontId="29" fillId="0" borderId="148" xfId="40" applyFont="1" applyBorder="1"/>
    <xf numFmtId="0" fontId="29" fillId="0" borderId="149" xfId="40" applyFont="1" applyBorder="1"/>
    <xf numFmtId="0" fontId="29" fillId="0" borderId="54" xfId="40" applyFont="1" applyBorder="1"/>
    <xf numFmtId="0" fontId="38" fillId="26" borderId="150" xfId="0" applyFont="1" applyFill="1" applyBorder="1" applyAlignment="1">
      <alignment vertical="center"/>
    </xf>
    <xf numFmtId="0" fontId="38" fillId="26" borderId="151" xfId="0" applyFont="1" applyFill="1" applyBorder="1" applyAlignment="1">
      <alignment horizontal="center" vertical="center" wrapText="1"/>
    </xf>
    <xf numFmtId="0" fontId="33" fillId="0" borderId="54" xfId="40" applyFont="1" applyBorder="1"/>
    <xf numFmtId="0" fontId="16" fillId="0" borderId="149" xfId="40" applyBorder="1"/>
    <xf numFmtId="0" fontId="16" fillId="0" borderId="148" xfId="40" applyBorder="1"/>
    <xf numFmtId="0" fontId="32" fillId="0" borderId="54" xfId="40" applyFont="1" applyBorder="1" applyAlignment="1">
      <alignment vertical="center"/>
    </xf>
    <xf numFmtId="0" fontId="16" fillId="0" borderId="149" xfId="40" applyBorder="1" applyAlignment="1">
      <alignment vertical="center"/>
    </xf>
    <xf numFmtId="0" fontId="16" fillId="0" borderId="148" xfId="40" applyBorder="1" applyAlignment="1">
      <alignment vertical="center"/>
    </xf>
    <xf numFmtId="1" fontId="16" fillId="4" borderId="119" xfId="40" applyNumberFormat="1" applyFill="1" applyBorder="1" applyAlignment="1">
      <alignment horizontal="center" vertical="center"/>
    </xf>
    <xf numFmtId="1" fontId="21" fillId="4" borderId="119" xfId="40" applyNumberFormat="1" applyFont="1" applyFill="1" applyBorder="1" applyAlignment="1">
      <alignment horizontal="center" vertical="center"/>
    </xf>
    <xf numFmtId="0" fontId="21" fillId="4" borderId="0" xfId="40" applyFont="1" applyFill="1" applyAlignment="1">
      <alignment horizontal="left"/>
    </xf>
    <xf numFmtId="0" fontId="30" fillId="4" borderId="0" xfId="40" applyFont="1" applyFill="1" applyAlignment="1">
      <alignment horizontal="center"/>
    </xf>
    <xf numFmtId="0" fontId="21" fillId="4" borderId="0" xfId="40" applyFont="1" applyFill="1" applyAlignment="1">
      <alignment vertical="center"/>
    </xf>
    <xf numFmtId="1" fontId="21" fillId="4" borderId="0" xfId="40" applyNumberFormat="1" applyFont="1" applyFill="1" applyAlignment="1">
      <alignment horizontal="center"/>
    </xf>
    <xf numFmtId="1" fontId="21" fillId="4" borderId="0" xfId="40" applyNumberFormat="1" applyFont="1" applyFill="1" applyAlignment="1">
      <alignment horizontal="center" vertical="center"/>
    </xf>
    <xf numFmtId="1" fontId="21" fillId="4" borderId="152" xfId="40" applyNumberFormat="1" applyFont="1" applyFill="1" applyBorder="1" applyAlignment="1">
      <alignment horizontal="center" vertical="center"/>
    </xf>
    <xf numFmtId="0" fontId="30" fillId="0" borderId="0" xfId="40" applyFont="1" applyAlignment="1">
      <alignment horizontal="center"/>
    </xf>
    <xf numFmtId="0" fontId="21" fillId="0" borderId="0" xfId="40" applyFont="1" applyAlignment="1">
      <alignment vertical="center"/>
    </xf>
    <xf numFmtId="1" fontId="21" fillId="0" borderId="0" xfId="40" applyNumberFormat="1" applyFont="1" applyAlignment="1">
      <alignment horizontal="center"/>
    </xf>
    <xf numFmtId="1" fontId="21" fillId="0" borderId="0" xfId="40" applyNumberFormat="1" applyFont="1" applyAlignment="1">
      <alignment horizontal="center" vertical="center"/>
    </xf>
    <xf numFmtId="1" fontId="21" fillId="0" borderId="152" xfId="40" applyNumberFormat="1" applyFont="1" applyBorder="1" applyAlignment="1">
      <alignment horizontal="center" vertical="center"/>
    </xf>
    <xf numFmtId="0" fontId="21" fillId="0" borderId="52" xfId="40" applyFont="1" applyBorder="1" applyAlignment="1" applyProtection="1">
      <alignment vertical="center"/>
      <protection locked="0"/>
    </xf>
    <xf numFmtId="0" fontId="23" fillId="4" borderId="32" xfId="40" applyFont="1" applyFill="1" applyBorder="1" applyAlignment="1">
      <alignment horizontal="center" vertical="center"/>
    </xf>
    <xf numFmtId="0" fontId="25" fillId="4" borderId="154" xfId="40" applyFont="1" applyFill="1" applyBorder="1" applyAlignment="1">
      <alignment vertical="center"/>
    </xf>
    <xf numFmtId="0" fontId="30" fillId="4" borderId="155" xfId="40" applyFont="1" applyFill="1" applyBorder="1"/>
    <xf numFmtId="0" fontId="21" fillId="0" borderId="13" xfId="40" applyFont="1" applyBorder="1" applyAlignment="1">
      <alignment horizontal="center" vertical="center"/>
    </xf>
    <xf numFmtId="0" fontId="21" fillId="0" borderId="17" xfId="40" applyFont="1" applyBorder="1" applyAlignment="1">
      <alignment horizontal="center" vertical="center"/>
    </xf>
    <xf numFmtId="0" fontId="21" fillId="0" borderId="153" xfId="40" applyFont="1" applyBorder="1" applyAlignment="1" applyProtection="1">
      <alignment vertical="center"/>
      <protection locked="0"/>
    </xf>
    <xf numFmtId="0" fontId="21" fillId="0" borderId="0" xfId="0" applyFont="1" applyAlignment="1">
      <alignment horizontal="center" vertical="top"/>
    </xf>
    <xf numFmtId="0" fontId="43" fillId="0" borderId="108" xfId="49" applyFont="1" applyBorder="1" applyAlignment="1">
      <alignment horizontal="center"/>
    </xf>
    <xf numFmtId="0" fontId="43" fillId="0" borderId="24" xfId="49" applyFont="1" applyBorder="1" applyAlignment="1">
      <alignment horizontal="center"/>
    </xf>
    <xf numFmtId="0" fontId="44" fillId="0" borderId="102" xfId="49" applyFont="1" applyBorder="1" applyAlignment="1" applyProtection="1">
      <alignment horizontal="center"/>
      <protection locked="0"/>
    </xf>
    <xf numFmtId="0" fontId="44" fillId="0" borderId="102" xfId="49" applyFont="1" applyBorder="1" applyAlignment="1" applyProtection="1">
      <alignment horizontal="left"/>
      <protection locked="0"/>
    </xf>
    <xf numFmtId="0" fontId="44" fillId="0" borderId="110" xfId="49" applyFont="1" applyBorder="1" applyAlignment="1" applyProtection="1">
      <alignment horizontal="left"/>
      <protection locked="0"/>
    </xf>
    <xf numFmtId="0" fontId="44" fillId="0" borderId="109" xfId="49" applyFont="1" applyBorder="1"/>
    <xf numFmtId="0" fontId="44" fillId="0" borderId="106" xfId="49" applyFont="1" applyBorder="1" applyAlignment="1" applyProtection="1">
      <alignment horizontal="center"/>
      <protection locked="0"/>
    </xf>
    <xf numFmtId="0" fontId="44" fillId="0" borderId="106" xfId="49" applyFont="1" applyBorder="1" applyAlignment="1" applyProtection="1">
      <alignment horizontal="left"/>
      <protection locked="0"/>
    </xf>
    <xf numFmtId="0" fontId="44" fillId="0" borderId="53" xfId="49" applyFont="1" applyBorder="1"/>
    <xf numFmtId="0" fontId="44" fillId="0" borderId="106" xfId="49" applyFont="1" applyBorder="1" applyAlignment="1" applyProtection="1">
      <alignment horizontal="center" wrapText="1"/>
      <protection locked="0"/>
    </xf>
    <xf numFmtId="0" fontId="44" fillId="0" borderId="106" xfId="49" applyFont="1" applyBorder="1" applyAlignment="1" applyProtection="1">
      <alignment horizontal="left" wrapText="1"/>
      <protection locked="0"/>
    </xf>
    <xf numFmtId="0" fontId="23" fillId="4" borderId="17" xfId="40" applyFont="1" applyFill="1" applyBorder="1" applyAlignment="1">
      <alignment horizontal="center" vertical="center"/>
    </xf>
    <xf numFmtId="0" fontId="22" fillId="0" borderId="0" xfId="40" applyFont="1" applyAlignment="1">
      <alignment horizontal="center" vertical="center"/>
    </xf>
    <xf numFmtId="0" fontId="22" fillId="0" borderId="0" xfId="40" applyFont="1" applyAlignment="1" applyProtection="1">
      <alignment horizontal="center" vertical="center"/>
      <protection locked="0"/>
    </xf>
    <xf numFmtId="1" fontId="34" fillId="4" borderId="39" xfId="40" applyNumberFormat="1" applyFont="1" applyFill="1" applyBorder="1" applyAlignment="1">
      <alignment horizontal="left" vertical="center"/>
    </xf>
    <xf numFmtId="1" fontId="34" fillId="4" borderId="38" xfId="40" applyNumberFormat="1" applyFont="1" applyFill="1" applyBorder="1" applyAlignment="1">
      <alignment horizontal="left" vertical="center"/>
    </xf>
    <xf numFmtId="0" fontId="21" fillId="28" borderId="57" xfId="0" applyFont="1" applyFill="1" applyBorder="1" applyAlignment="1">
      <alignment horizontal="center" vertical="center"/>
    </xf>
    <xf numFmtId="0" fontId="23" fillId="4" borderId="49" xfId="40" applyFont="1" applyFill="1" applyBorder="1" applyAlignment="1">
      <alignment horizontal="center" vertical="center"/>
    </xf>
    <xf numFmtId="0" fontId="23" fillId="4" borderId="128" xfId="40" applyFont="1" applyFill="1" applyBorder="1" applyAlignment="1">
      <alignment horizontal="center" vertical="center"/>
    </xf>
    <xf numFmtId="0" fontId="23" fillId="4" borderId="10" xfId="40" applyFont="1" applyFill="1" applyBorder="1" applyAlignment="1">
      <alignment horizontal="center" textRotation="90"/>
    </xf>
    <xf numFmtId="0" fontId="23" fillId="4" borderId="27" xfId="40" applyFont="1" applyFill="1" applyBorder="1" applyAlignment="1">
      <alignment horizontal="center" textRotation="90"/>
    </xf>
    <xf numFmtId="0" fontId="23" fillId="4" borderId="112" xfId="40" applyFont="1" applyFill="1" applyBorder="1" applyAlignment="1">
      <alignment horizontal="center" textRotation="90" wrapText="1"/>
    </xf>
    <xf numFmtId="0" fontId="23" fillId="4" borderId="113" xfId="40" applyFont="1" applyFill="1" applyBorder="1" applyAlignment="1">
      <alignment horizontal="center" textRotation="90" wrapText="1"/>
    </xf>
    <xf numFmtId="0" fontId="23" fillId="4" borderId="43" xfId="40" applyFont="1" applyFill="1" applyBorder="1" applyAlignment="1">
      <alignment horizontal="center"/>
    </xf>
    <xf numFmtId="0" fontId="23" fillId="4" borderId="140" xfId="40" applyFont="1" applyFill="1" applyBorder="1" applyAlignment="1">
      <alignment horizontal="center" vertical="center" textRotation="90"/>
    </xf>
    <xf numFmtId="0" fontId="23" fillId="4" borderId="141" xfId="40" applyFont="1" applyFill="1" applyBorder="1" applyAlignment="1">
      <alignment horizontal="center" vertical="center" textRotation="90"/>
    </xf>
    <xf numFmtId="0" fontId="24" fillId="4" borderId="47" xfId="40" applyFont="1" applyFill="1" applyBorder="1" applyAlignment="1">
      <alignment horizontal="center" vertical="center" textRotation="90"/>
    </xf>
    <xf numFmtId="0" fontId="24" fillId="4" borderId="94" xfId="40" applyFont="1" applyFill="1" applyBorder="1" applyAlignment="1">
      <alignment horizontal="center" vertical="center" textRotation="90"/>
    </xf>
    <xf numFmtId="0" fontId="25" fillId="4" borderId="48" xfId="40" applyFont="1" applyFill="1" applyBorder="1" applyAlignment="1">
      <alignment horizontal="center" vertical="center"/>
    </xf>
    <xf numFmtId="0" fontId="25" fillId="4" borderId="95" xfId="40" applyFont="1" applyFill="1" applyBorder="1" applyAlignment="1">
      <alignment horizontal="center" vertical="center"/>
    </xf>
    <xf numFmtId="0" fontId="23" fillId="4" borderId="18" xfId="40" applyFont="1" applyFill="1" applyBorder="1" applyAlignment="1">
      <alignment horizontal="center" vertical="center"/>
    </xf>
    <xf numFmtId="0" fontId="23" fillId="4" borderId="46" xfId="40" applyFont="1" applyFill="1" applyBorder="1" applyAlignment="1">
      <alignment horizontal="center"/>
    </xf>
    <xf numFmtId="0" fontId="23" fillId="4" borderId="42" xfId="40" applyFont="1" applyFill="1" applyBorder="1" applyAlignment="1">
      <alignment horizontal="center" textRotation="90" wrapText="1"/>
    </xf>
    <xf numFmtId="0" fontId="23" fillId="4" borderId="74" xfId="40" applyFont="1" applyFill="1" applyBorder="1" applyAlignment="1">
      <alignment horizontal="center" textRotation="90" wrapText="1"/>
    </xf>
    <xf numFmtId="1" fontId="21" fillId="4" borderId="144" xfId="40" applyNumberFormat="1" applyFont="1" applyFill="1" applyBorder="1" applyAlignment="1">
      <alignment horizontal="center" vertical="center"/>
    </xf>
    <xf numFmtId="1" fontId="21" fillId="4" borderId="69" xfId="40" applyNumberFormat="1" applyFont="1" applyFill="1" applyBorder="1" applyAlignment="1">
      <alignment horizontal="center" vertical="center"/>
    </xf>
    <xf numFmtId="1" fontId="21" fillId="4" borderId="143" xfId="40" applyNumberFormat="1" applyFont="1" applyFill="1" applyBorder="1" applyAlignment="1">
      <alignment horizontal="center" vertical="center"/>
    </xf>
    <xf numFmtId="0" fontId="39" fillId="26" borderId="50" xfId="40" applyFont="1" applyFill="1" applyBorder="1" applyAlignment="1">
      <alignment horizontal="center" vertical="center" wrapText="1"/>
    </xf>
    <xf numFmtId="0" fontId="38" fillId="26" borderId="50" xfId="0" applyFont="1" applyFill="1" applyBorder="1" applyAlignment="1">
      <alignment vertical="center"/>
    </xf>
    <xf numFmtId="0" fontId="38" fillId="26" borderId="149" xfId="0" applyFont="1" applyFill="1" applyBorder="1" applyAlignment="1">
      <alignment vertical="center"/>
    </xf>
    <xf numFmtId="0" fontId="39" fillId="26" borderId="52" xfId="40" applyFont="1" applyFill="1" applyBorder="1" applyAlignment="1">
      <alignment horizontal="center" vertical="center" wrapText="1"/>
    </xf>
    <xf numFmtId="0" fontId="38" fillId="26" borderId="52" xfId="0" applyFont="1" applyFill="1" applyBorder="1" applyAlignment="1">
      <alignment horizontal="center" vertical="center" wrapText="1"/>
    </xf>
    <xf numFmtId="0" fontId="38" fillId="26" borderId="148" xfId="0" applyFont="1" applyFill="1" applyBorder="1" applyAlignment="1">
      <alignment horizontal="center" vertical="center" wrapText="1"/>
    </xf>
    <xf numFmtId="164" fontId="23" fillId="27" borderId="54" xfId="26" applyFont="1" applyFill="1" applyBorder="1" applyAlignment="1" applyProtection="1">
      <alignment horizontal="center" vertical="center"/>
    </xf>
    <xf numFmtId="1" fontId="34" fillId="4" borderId="14" xfId="40" applyNumberFormat="1" applyFont="1" applyFill="1" applyBorder="1" applyAlignment="1">
      <alignment horizontal="left" vertical="center" shrinkToFit="1"/>
    </xf>
    <xf numFmtId="164" fontId="23" fillId="4" borderId="119" xfId="26" applyFont="1" applyFill="1" applyBorder="1" applyAlignment="1" applyProtection="1">
      <alignment horizontal="left" vertical="center"/>
    </xf>
    <xf numFmtId="0" fontId="21" fillId="4" borderId="58" xfId="40" applyFont="1" applyFill="1" applyBorder="1" applyAlignment="1">
      <alignment horizontal="center" vertical="center"/>
    </xf>
    <xf numFmtId="0" fontId="21" fillId="4" borderId="31" xfId="40" applyFont="1" applyFill="1" applyBorder="1" applyAlignment="1">
      <alignment horizontal="center" vertical="center"/>
    </xf>
    <xf numFmtId="1" fontId="23" fillId="4" borderId="43" xfId="40" applyNumberFormat="1" applyFont="1" applyFill="1" applyBorder="1" applyAlignment="1">
      <alignment horizontal="center"/>
    </xf>
    <xf numFmtId="1" fontId="23" fillId="4" borderId="126" xfId="40" applyNumberFormat="1" applyFont="1" applyFill="1" applyBorder="1" applyAlignment="1">
      <alignment horizontal="center"/>
    </xf>
    <xf numFmtId="0" fontId="36" fillId="4" borderId="112" xfId="40" applyFont="1" applyFill="1" applyBorder="1" applyAlignment="1">
      <alignment horizontal="center" textRotation="90" wrapText="1"/>
    </xf>
    <xf numFmtId="0" fontId="36" fillId="4" borderId="120" xfId="40" applyFont="1" applyFill="1" applyBorder="1" applyAlignment="1">
      <alignment horizontal="center" textRotation="90" wrapText="1"/>
    </xf>
    <xf numFmtId="0" fontId="23" fillId="4" borderId="15" xfId="40" applyFont="1" applyFill="1" applyBorder="1" applyAlignment="1">
      <alignment horizontal="center" vertical="center"/>
    </xf>
    <xf numFmtId="1" fontId="23" fillId="4" borderId="44" xfId="40" applyNumberFormat="1" applyFont="1" applyFill="1" applyBorder="1" applyAlignment="1">
      <alignment horizontal="center" vertical="center"/>
    </xf>
    <xf numFmtId="1" fontId="23" fillId="4" borderId="37" xfId="40" applyNumberFormat="1" applyFont="1" applyFill="1" applyBorder="1" applyAlignment="1">
      <alignment horizontal="center" vertical="center"/>
    </xf>
    <xf numFmtId="1" fontId="23" fillId="4" borderId="90" xfId="40" applyNumberFormat="1" applyFont="1" applyFill="1" applyBorder="1" applyAlignment="1">
      <alignment horizontal="center"/>
    </xf>
    <xf numFmtId="1" fontId="23" fillId="4" borderId="91" xfId="40" applyNumberFormat="1" applyFont="1" applyFill="1" applyBorder="1" applyAlignment="1">
      <alignment horizontal="center"/>
    </xf>
    <xf numFmtId="0" fontId="21" fillId="4" borderId="45" xfId="40" applyFont="1" applyFill="1" applyBorder="1" applyAlignment="1">
      <alignment horizontal="left" vertical="center" wrapText="1"/>
    </xf>
    <xf numFmtId="0" fontId="21" fillId="4" borderId="36" xfId="40" applyFont="1" applyFill="1" applyBorder="1" applyAlignment="1">
      <alignment horizontal="left" vertical="center" wrapText="1"/>
    </xf>
    <xf numFmtId="0" fontId="44" fillId="0" borderId="103" xfId="49" applyFont="1" applyBorder="1" applyAlignment="1" applyProtection="1">
      <alignment horizontal="center" vertical="center" wrapText="1"/>
      <protection locked="0"/>
    </xf>
    <xf numFmtId="0" fontId="44" fillId="0" borderId="104" xfId="49" applyFont="1" applyBorder="1" applyAlignment="1" applyProtection="1">
      <alignment horizontal="center" vertical="center" wrapText="1"/>
      <protection locked="0"/>
    </xf>
    <xf numFmtId="0" fontId="44" fillId="0" borderId="105" xfId="49" applyFont="1" applyBorder="1" applyAlignment="1" applyProtection="1">
      <alignment horizontal="center" vertical="center" wrapText="1"/>
      <protection locked="0"/>
    </xf>
    <xf numFmtId="0" fontId="44" fillId="0" borderId="103" xfId="49" applyFont="1" applyBorder="1" applyAlignment="1" applyProtection="1">
      <alignment horizontal="left" vertical="center" wrapText="1"/>
      <protection locked="0"/>
    </xf>
    <xf numFmtId="0" fontId="44" fillId="0" borderId="104" xfId="49" applyFont="1" applyBorder="1" applyAlignment="1" applyProtection="1">
      <alignment horizontal="left" vertical="center" wrapText="1"/>
      <protection locked="0"/>
    </xf>
    <xf numFmtId="0" fontId="44" fillId="0" borderId="105" xfId="49" applyFont="1" applyBorder="1" applyAlignment="1" applyProtection="1">
      <alignment horizontal="left" vertical="center" wrapText="1"/>
      <protection locked="0"/>
    </xf>
    <xf numFmtId="0" fontId="43" fillId="0" borderId="71" xfId="49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1" fillId="0" borderId="0" xfId="49" applyFont="1" applyAlignment="1" applyProtection="1">
      <alignment horizontal="center" vertical="center"/>
      <protection locked="0"/>
    </xf>
    <xf numFmtId="0" fontId="33" fillId="0" borderId="0" xfId="49" applyFont="1" applyAlignment="1">
      <alignment horizontal="center" vertical="center"/>
    </xf>
    <xf numFmtId="0" fontId="43" fillId="0" borderId="71" xfId="49" applyFont="1" applyBorder="1" applyAlignment="1">
      <alignment horizontal="center" vertical="center"/>
    </xf>
    <xf numFmtId="0" fontId="43" fillId="0" borderId="101" xfId="49" applyFont="1" applyBorder="1" applyAlignment="1">
      <alignment horizontal="center" vertical="center"/>
    </xf>
    <xf numFmtId="0" fontId="43" fillId="0" borderId="107" xfId="49" applyFont="1" applyBorder="1" applyAlignment="1">
      <alignment horizontal="center" vertical="center"/>
    </xf>
    <xf numFmtId="0" fontId="43" fillId="0" borderId="70" xfId="49" applyFont="1" applyBorder="1" applyAlignment="1">
      <alignment horizontal="center" vertical="center"/>
    </xf>
    <xf numFmtId="1" fontId="34" fillId="4" borderId="39" xfId="40" applyNumberFormat="1" applyFont="1" applyFill="1" applyBorder="1" applyAlignment="1">
      <alignment horizontal="left" vertical="center" shrinkToFit="1"/>
    </xf>
    <xf numFmtId="164" fontId="23" fillId="4" borderId="156" xfId="26" applyFont="1" applyFill="1" applyBorder="1" applyAlignment="1" applyProtection="1">
      <alignment horizontal="left" vertical="center"/>
    </xf>
    <xf numFmtId="0" fontId="24" fillId="4" borderId="31" xfId="4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165" fontId="23" fillId="4" borderId="12" xfId="26" applyNumberFormat="1" applyFont="1" applyFill="1" applyBorder="1" applyAlignment="1" applyProtection="1">
      <alignment horizontal="left" vertical="center"/>
    </xf>
    <xf numFmtId="165" fontId="23" fillId="4" borderId="124" xfId="26" applyNumberFormat="1" applyFont="1" applyFill="1" applyBorder="1" applyAlignment="1" applyProtection="1">
      <alignment horizontal="left" vertical="center"/>
    </xf>
    <xf numFmtId="0" fontId="21" fillId="4" borderId="43" xfId="0" applyFont="1" applyFill="1" applyBorder="1" applyAlignment="1">
      <alignment horizontal="center" vertical="center" wrapText="1"/>
    </xf>
    <xf numFmtId="0" fontId="21" fillId="4" borderId="126" xfId="0" applyFont="1" applyFill="1" applyBorder="1" applyAlignment="1">
      <alignment horizontal="center" vertical="center" wrapText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5"/>
    <cellStyle name="Normál 2 2" xfId="46"/>
    <cellStyle name="Normál 3" xfId="47"/>
    <cellStyle name="Normál 3 2" xfId="48"/>
    <cellStyle name="Normál_bsc_kep_terv_onkorm_szakir" xfId="39"/>
    <cellStyle name="Normál_H_B séma 0323" xfId="40"/>
    <cellStyle name="Normál_Hír" xfId="49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</sheetPr>
  <dimension ref="A1:W155"/>
  <sheetViews>
    <sheetView tabSelected="1" view="pageBreakPreview" topLeftCell="A12" zoomScale="80" zoomScaleNormal="80" zoomScaleSheetLayoutView="80" zoomScalePageLayoutView="90" workbookViewId="0">
      <selection activeCell="V51" sqref="V51"/>
    </sheetView>
  </sheetViews>
  <sheetFormatPr defaultColWidth="10.5" defaultRowHeight="15.75" x14ac:dyDescent="0.25"/>
  <cols>
    <col min="1" max="1" width="17" style="1" customWidth="1"/>
    <col min="2" max="2" width="7" style="2" customWidth="1"/>
    <col min="3" max="3" width="63.5" style="2" customWidth="1"/>
    <col min="4" max="4" width="6.83203125" style="41" customWidth="1"/>
    <col min="5" max="5" width="7.5" style="41" customWidth="1"/>
    <col min="6" max="6" width="4.5" style="41" customWidth="1"/>
    <col min="7" max="7" width="7.5" style="41" customWidth="1"/>
    <col min="8" max="8" width="6" style="41" customWidth="1"/>
    <col min="9" max="9" width="10.83203125" style="41" customWidth="1"/>
    <col min="10" max="10" width="7" style="41" customWidth="1"/>
    <col min="11" max="11" width="7.5" style="41" customWidth="1"/>
    <col min="12" max="12" width="4.5" style="41" customWidth="1"/>
    <col min="13" max="13" width="7.5" style="41" customWidth="1"/>
    <col min="14" max="14" width="6" style="41" customWidth="1"/>
    <col min="15" max="15" width="10.5" style="41" customWidth="1"/>
    <col min="16" max="16" width="6.5" style="41" bestFit="1" customWidth="1"/>
    <col min="17" max="17" width="8" style="41" bestFit="1" customWidth="1"/>
    <col min="18" max="18" width="6.5" style="41" bestFit="1" customWidth="1"/>
    <col min="19" max="19" width="8" style="41" bestFit="1" customWidth="1"/>
    <col min="20" max="20" width="6.5" style="41" bestFit="1" customWidth="1"/>
    <col min="21" max="21" width="10.33203125" style="41" customWidth="1"/>
    <col min="22" max="22" width="56.83203125" style="2" customWidth="1"/>
    <col min="23" max="23" width="35.83203125" style="2" customWidth="1"/>
    <col min="24" max="33" width="1.83203125" style="2" customWidth="1"/>
    <col min="34" max="34" width="2.33203125" style="2" customWidth="1"/>
    <col min="35" max="16384" width="10.5" style="2"/>
  </cols>
  <sheetData>
    <row r="1" spans="1:23" ht="23.25" x14ac:dyDescent="0.2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3" ht="23.25" x14ac:dyDescent="0.2">
      <c r="A2" s="255" t="s">
        <v>45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3" ht="21.95" customHeight="1" x14ac:dyDescent="0.2">
      <c r="A3" s="255" t="s">
        <v>82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3" ht="21.95" customHeight="1" x14ac:dyDescent="0.2">
      <c r="A4" s="254" t="s">
        <v>46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3" ht="21.95" customHeight="1" thickBot="1" x14ac:dyDescent="0.25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</row>
    <row r="6" spans="1:23" ht="15.75" customHeight="1" thickTop="1" thickBot="1" x14ac:dyDescent="0.25">
      <c r="A6" s="266" t="s">
        <v>1</v>
      </c>
      <c r="B6" s="268" t="s">
        <v>2</v>
      </c>
      <c r="C6" s="270" t="s">
        <v>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259" t="s">
        <v>4</v>
      </c>
      <c r="Q6" s="259"/>
      <c r="R6" s="259"/>
      <c r="S6" s="259"/>
      <c r="T6" s="259"/>
      <c r="U6" s="260"/>
      <c r="V6" s="279" t="s">
        <v>84</v>
      </c>
      <c r="W6" s="282" t="s">
        <v>33</v>
      </c>
    </row>
    <row r="7" spans="1:23" ht="15.75" customHeight="1" thickTop="1" thickBot="1" x14ac:dyDescent="0.3">
      <c r="A7" s="266"/>
      <c r="B7" s="268"/>
      <c r="C7" s="270"/>
      <c r="D7" s="273" t="s">
        <v>5</v>
      </c>
      <c r="E7" s="273"/>
      <c r="F7" s="273"/>
      <c r="G7" s="273"/>
      <c r="H7" s="273"/>
      <c r="I7" s="273"/>
      <c r="J7" s="265" t="s">
        <v>6</v>
      </c>
      <c r="K7" s="265"/>
      <c r="L7" s="265"/>
      <c r="M7" s="265"/>
      <c r="N7" s="265"/>
      <c r="O7" s="265"/>
      <c r="P7" s="259"/>
      <c r="Q7" s="259"/>
      <c r="R7" s="259"/>
      <c r="S7" s="259"/>
      <c r="T7" s="259"/>
      <c r="U7" s="260"/>
      <c r="V7" s="280"/>
      <c r="W7" s="283"/>
    </row>
    <row r="8" spans="1:23" ht="15.75" customHeight="1" thickTop="1" thickBot="1" x14ac:dyDescent="0.25">
      <c r="A8" s="266"/>
      <c r="B8" s="268"/>
      <c r="C8" s="270"/>
      <c r="D8" s="272" t="s">
        <v>9</v>
      </c>
      <c r="E8" s="272"/>
      <c r="F8" s="253" t="s">
        <v>10</v>
      </c>
      <c r="G8" s="253"/>
      <c r="H8" s="261" t="s">
        <v>11</v>
      </c>
      <c r="I8" s="274" t="s">
        <v>31</v>
      </c>
      <c r="J8" s="272" t="s">
        <v>9</v>
      </c>
      <c r="K8" s="272"/>
      <c r="L8" s="253" t="s">
        <v>10</v>
      </c>
      <c r="M8" s="253"/>
      <c r="N8" s="261" t="s">
        <v>11</v>
      </c>
      <c r="O8" s="263" t="s">
        <v>32</v>
      </c>
      <c r="P8" s="294" t="s">
        <v>9</v>
      </c>
      <c r="Q8" s="272"/>
      <c r="R8" s="253" t="s">
        <v>10</v>
      </c>
      <c r="S8" s="253"/>
      <c r="T8" s="261" t="s">
        <v>11</v>
      </c>
      <c r="U8" s="292" t="s">
        <v>30</v>
      </c>
      <c r="V8" s="280"/>
      <c r="W8" s="283"/>
    </row>
    <row r="9" spans="1:23" ht="80.099999999999994" customHeight="1" thickTop="1" thickBot="1" x14ac:dyDescent="0.25">
      <c r="A9" s="267"/>
      <c r="B9" s="269"/>
      <c r="C9" s="271"/>
      <c r="D9" s="67" t="s">
        <v>23</v>
      </c>
      <c r="E9" s="68" t="s">
        <v>24</v>
      </c>
      <c r="F9" s="69" t="s">
        <v>23</v>
      </c>
      <c r="G9" s="68" t="s">
        <v>24</v>
      </c>
      <c r="H9" s="262"/>
      <c r="I9" s="275"/>
      <c r="J9" s="67" t="s">
        <v>23</v>
      </c>
      <c r="K9" s="68" t="s">
        <v>24</v>
      </c>
      <c r="L9" s="69" t="s">
        <v>23</v>
      </c>
      <c r="M9" s="68" t="s">
        <v>24</v>
      </c>
      <c r="N9" s="262"/>
      <c r="O9" s="264"/>
      <c r="P9" s="86" t="s">
        <v>23</v>
      </c>
      <c r="Q9" s="68" t="s">
        <v>24</v>
      </c>
      <c r="R9" s="69" t="s">
        <v>23</v>
      </c>
      <c r="S9" s="68" t="s">
        <v>24</v>
      </c>
      <c r="T9" s="262"/>
      <c r="U9" s="293"/>
      <c r="V9" s="281"/>
      <c r="W9" s="284"/>
    </row>
    <row r="10" spans="1:23" ht="18.75" thickBot="1" x14ac:dyDescent="0.3">
      <c r="A10" s="102"/>
      <c r="B10" s="72"/>
      <c r="C10" s="128" t="s">
        <v>60</v>
      </c>
      <c r="D10" s="73"/>
      <c r="E10" s="74"/>
      <c r="F10" s="73"/>
      <c r="G10" s="74"/>
      <c r="H10" s="74"/>
      <c r="I10" s="73"/>
      <c r="J10" s="73"/>
      <c r="K10" s="74"/>
      <c r="L10" s="73"/>
      <c r="M10" s="74"/>
      <c r="N10" s="74"/>
      <c r="O10" s="87"/>
      <c r="P10" s="75"/>
      <c r="Q10" s="76"/>
      <c r="R10" s="77"/>
      <c r="S10" s="76"/>
      <c r="T10" s="76"/>
      <c r="U10" s="98"/>
      <c r="V10" s="213"/>
      <c r="W10" s="214"/>
    </row>
    <row r="11" spans="1:23" s="4" customFormat="1" ht="15.75" customHeight="1" x14ac:dyDescent="0.3">
      <c r="A11" s="103" t="s">
        <v>5</v>
      </c>
      <c r="B11" s="70"/>
      <c r="C11" s="126" t="s">
        <v>35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1"/>
      <c r="Q11" s="29" t="str">
        <f>IF(P11=0,"",P11)</f>
        <v/>
      </c>
      <c r="R11" s="29"/>
      <c r="S11" s="29"/>
      <c r="T11" s="29"/>
      <c r="U11" s="99"/>
      <c r="V11" s="212"/>
      <c r="W11" s="212"/>
    </row>
    <row r="12" spans="1:23" s="28" customFormat="1" ht="15.75" customHeight="1" x14ac:dyDescent="0.2">
      <c r="A12" s="118" t="s">
        <v>96</v>
      </c>
      <c r="B12" s="122" t="s">
        <v>12</v>
      </c>
      <c r="C12" s="117" t="s">
        <v>69</v>
      </c>
      <c r="D12" s="129">
        <v>6</v>
      </c>
      <c r="E12" s="130">
        <v>84</v>
      </c>
      <c r="F12" s="129">
        <v>2</v>
      </c>
      <c r="G12" s="130">
        <v>28</v>
      </c>
      <c r="H12" s="131">
        <v>8</v>
      </c>
      <c r="I12" s="132" t="s">
        <v>63</v>
      </c>
      <c r="J12" s="133"/>
      <c r="K12" s="130"/>
      <c r="L12" s="129"/>
      <c r="M12" s="130"/>
      <c r="N12" s="131"/>
      <c r="O12" s="134"/>
      <c r="P12" s="135">
        <v>6</v>
      </c>
      <c r="Q12" s="130">
        <v>84</v>
      </c>
      <c r="R12" s="136">
        <v>2</v>
      </c>
      <c r="S12" s="130">
        <v>28</v>
      </c>
      <c r="T12" s="136">
        <v>8</v>
      </c>
      <c r="U12" s="92">
        <v>8</v>
      </c>
      <c r="V12" s="187" t="s">
        <v>56</v>
      </c>
      <c r="W12" s="186" t="s">
        <v>89</v>
      </c>
    </row>
    <row r="13" spans="1:23" s="28" customFormat="1" ht="15.75" customHeight="1" x14ac:dyDescent="0.2">
      <c r="A13" s="118" t="s">
        <v>95</v>
      </c>
      <c r="B13" s="122" t="s">
        <v>12</v>
      </c>
      <c r="C13" s="117" t="s">
        <v>72</v>
      </c>
      <c r="D13" s="129">
        <v>5</v>
      </c>
      <c r="E13" s="130">
        <v>70</v>
      </c>
      <c r="F13" s="129">
        <v>1</v>
      </c>
      <c r="G13" s="130">
        <v>14</v>
      </c>
      <c r="H13" s="137">
        <v>6</v>
      </c>
      <c r="I13" s="138" t="s">
        <v>12</v>
      </c>
      <c r="J13" s="129"/>
      <c r="K13" s="130"/>
      <c r="L13" s="129"/>
      <c r="M13" s="130"/>
      <c r="N13" s="137"/>
      <c r="O13" s="134"/>
      <c r="P13" s="135">
        <v>5</v>
      </c>
      <c r="Q13" s="130">
        <v>70</v>
      </c>
      <c r="R13" s="136">
        <v>1</v>
      </c>
      <c r="S13" s="130">
        <v>14</v>
      </c>
      <c r="T13" s="136">
        <v>6</v>
      </c>
      <c r="U13" s="92">
        <v>6</v>
      </c>
      <c r="V13" s="186" t="s">
        <v>56</v>
      </c>
      <c r="W13" s="186" t="s">
        <v>54</v>
      </c>
    </row>
    <row r="14" spans="1:23" s="28" customFormat="1" x14ac:dyDescent="0.2">
      <c r="A14" s="118" t="s">
        <v>108</v>
      </c>
      <c r="B14" s="122" t="s">
        <v>12</v>
      </c>
      <c r="C14" s="117" t="s">
        <v>71</v>
      </c>
      <c r="D14" s="129"/>
      <c r="E14" s="130"/>
      <c r="F14" s="129"/>
      <c r="G14" s="130"/>
      <c r="H14" s="137"/>
      <c r="I14" s="138"/>
      <c r="J14" s="129"/>
      <c r="K14" s="130"/>
      <c r="L14" s="129">
        <v>2</v>
      </c>
      <c r="M14" s="130">
        <v>28</v>
      </c>
      <c r="N14" s="137">
        <v>2</v>
      </c>
      <c r="O14" s="132" t="s">
        <v>63</v>
      </c>
      <c r="P14" s="135"/>
      <c r="Q14" s="130"/>
      <c r="R14" s="136">
        <v>2</v>
      </c>
      <c r="S14" s="130">
        <v>28</v>
      </c>
      <c r="T14" s="136">
        <v>2</v>
      </c>
      <c r="U14" s="92">
        <v>2</v>
      </c>
      <c r="V14" s="186" t="s">
        <v>57</v>
      </c>
      <c r="W14" s="186" t="s">
        <v>79</v>
      </c>
    </row>
    <row r="15" spans="1:23" s="4" customFormat="1" ht="15.75" customHeight="1" thickBot="1" x14ac:dyDescent="0.35">
      <c r="A15" s="104"/>
      <c r="B15" s="8"/>
      <c r="C15" s="127" t="s">
        <v>37</v>
      </c>
      <c r="D15" s="141">
        <f>IF(SUM(D12:D14)=0,"",SUM(D12:D14))</f>
        <v>11</v>
      </c>
      <c r="E15" s="193">
        <f>SUM(E12:E14)</f>
        <v>154</v>
      </c>
      <c r="F15" s="207">
        <f>IF(SUM(F12:F14)=0,"",SUM(F12:F14))</f>
        <v>3</v>
      </c>
      <c r="G15" s="130">
        <f>SUM(G12:G14)</f>
        <v>42</v>
      </c>
      <c r="H15" s="142">
        <f>IF(SUM(H12:H14)=0,"",SUM(H12:H14))</f>
        <v>14</v>
      </c>
      <c r="I15" s="143"/>
      <c r="J15" s="141" t="str">
        <f>IF(SUM(J12:J14)=0,"",SUM(J12:J14))</f>
        <v/>
      </c>
      <c r="K15" s="130">
        <f>SUM(K12:K14)</f>
        <v>0</v>
      </c>
      <c r="L15" s="130">
        <f>SUM(L12:L14)</f>
        <v>2</v>
      </c>
      <c r="M15" s="130">
        <f>SUM(M12:M14)</f>
        <v>28</v>
      </c>
      <c r="N15" s="142">
        <f>IF(SUM(N12:N14)=0,"",SUM(N12:N14))</f>
        <v>2</v>
      </c>
      <c r="O15" s="143"/>
      <c r="P15" s="144">
        <f>IF(SUM(P12:P14)=0,"",SUM(P12:P14))</f>
        <v>11</v>
      </c>
      <c r="Q15" s="145">
        <f>IF(SUM(P12:P14)=0,"",SUM(P12:P14)*14)</f>
        <v>154</v>
      </c>
      <c r="R15" s="145">
        <f>IF(SUM(R12:R14)=0,"",SUM(R12:R14))</f>
        <v>5</v>
      </c>
      <c r="S15" s="145">
        <f>IF(SUM(R12:R14)=0,"",SUM(R12:R14)*14)</f>
        <v>70</v>
      </c>
      <c r="T15" s="145">
        <f>IF(SUM(T12:T14)=0,"",SUM(T12:T14))</f>
        <v>16</v>
      </c>
      <c r="U15" s="146">
        <f>IF(SUM(U12:U14)=0,"",SUM(U12:U14))</f>
        <v>16</v>
      </c>
      <c r="V15" s="211"/>
      <c r="W15" s="210"/>
    </row>
    <row r="16" spans="1:23" s="4" customFormat="1" ht="15.75" customHeight="1" x14ac:dyDescent="0.3">
      <c r="A16" s="105" t="s">
        <v>6</v>
      </c>
      <c r="B16" s="9"/>
      <c r="C16" s="126" t="s">
        <v>36</v>
      </c>
      <c r="D16" s="30"/>
      <c r="E16" s="31"/>
      <c r="F16" s="32"/>
      <c r="G16" s="31"/>
      <c r="H16" s="32"/>
      <c r="I16" s="33"/>
      <c r="J16" s="32"/>
      <c r="K16" s="31"/>
      <c r="L16" s="32"/>
      <c r="M16" s="31"/>
      <c r="N16" s="32"/>
      <c r="O16" s="33"/>
      <c r="P16" s="290"/>
      <c r="Q16" s="290"/>
      <c r="R16" s="290"/>
      <c r="S16" s="290"/>
      <c r="T16" s="290"/>
      <c r="U16" s="291"/>
      <c r="V16" s="285"/>
      <c r="W16" s="285"/>
    </row>
    <row r="17" spans="1:23" ht="15.75" customHeight="1" x14ac:dyDescent="0.25">
      <c r="A17" s="118" t="s">
        <v>97</v>
      </c>
      <c r="B17" s="119" t="s">
        <v>12</v>
      </c>
      <c r="C17" s="117" t="s">
        <v>70</v>
      </c>
      <c r="D17" s="25">
        <v>1</v>
      </c>
      <c r="E17" s="79">
        <v>14</v>
      </c>
      <c r="F17" s="25">
        <v>3</v>
      </c>
      <c r="G17" s="79">
        <v>42</v>
      </c>
      <c r="H17" s="45">
        <v>4</v>
      </c>
      <c r="I17" s="78" t="s">
        <v>63</v>
      </c>
      <c r="J17" s="25"/>
      <c r="K17" s="5"/>
      <c r="L17" s="25"/>
      <c r="M17" s="5"/>
      <c r="N17" s="45"/>
      <c r="O17" s="46"/>
      <c r="P17" s="6">
        <v>1</v>
      </c>
      <c r="Q17" s="5">
        <v>14</v>
      </c>
      <c r="R17" s="7">
        <v>3</v>
      </c>
      <c r="S17" s="5">
        <v>42</v>
      </c>
      <c r="T17" s="7">
        <v>4</v>
      </c>
      <c r="U17" s="92">
        <v>4</v>
      </c>
      <c r="V17" s="187" t="s">
        <v>56</v>
      </c>
      <c r="W17" s="186" t="s">
        <v>78</v>
      </c>
    </row>
    <row r="18" spans="1:23" ht="15.75" customHeight="1" x14ac:dyDescent="0.2">
      <c r="A18" s="118" t="s">
        <v>98</v>
      </c>
      <c r="B18" s="120" t="s">
        <v>12</v>
      </c>
      <c r="C18" s="117" t="s">
        <v>73</v>
      </c>
      <c r="D18" s="129">
        <v>1</v>
      </c>
      <c r="E18" s="147">
        <v>14</v>
      </c>
      <c r="F18" s="129">
        <v>1</v>
      </c>
      <c r="G18" s="147">
        <v>14</v>
      </c>
      <c r="H18" s="139">
        <v>2</v>
      </c>
      <c r="I18" s="148" t="s">
        <v>63</v>
      </c>
      <c r="J18" s="129"/>
      <c r="K18" s="130"/>
      <c r="L18" s="129"/>
      <c r="M18" s="130"/>
      <c r="N18" s="139"/>
      <c r="O18" s="140"/>
      <c r="P18" s="135">
        <v>1</v>
      </c>
      <c r="Q18" s="130">
        <v>14</v>
      </c>
      <c r="R18" s="136">
        <v>1</v>
      </c>
      <c r="S18" s="130">
        <v>14</v>
      </c>
      <c r="T18" s="136">
        <v>2</v>
      </c>
      <c r="U18" s="92">
        <v>2</v>
      </c>
      <c r="V18" s="187" t="s">
        <v>56</v>
      </c>
      <c r="W18" s="186" t="s">
        <v>93</v>
      </c>
    </row>
    <row r="19" spans="1:23" ht="15.75" customHeight="1" x14ac:dyDescent="0.2">
      <c r="A19" s="118" t="s">
        <v>99</v>
      </c>
      <c r="B19" s="120" t="s">
        <v>12</v>
      </c>
      <c r="C19" s="117" t="s">
        <v>74</v>
      </c>
      <c r="D19" s="129"/>
      <c r="E19" s="149"/>
      <c r="F19" s="129"/>
      <c r="G19" s="149"/>
      <c r="H19" s="139"/>
      <c r="I19" s="148"/>
      <c r="J19" s="129">
        <v>12</v>
      </c>
      <c r="K19" s="130">
        <v>168</v>
      </c>
      <c r="L19" s="129">
        <v>4</v>
      </c>
      <c r="M19" s="130">
        <v>56</v>
      </c>
      <c r="N19" s="139">
        <v>14</v>
      </c>
      <c r="O19" s="140" t="s">
        <v>76</v>
      </c>
      <c r="P19" s="135">
        <v>12</v>
      </c>
      <c r="Q19" s="130">
        <v>168</v>
      </c>
      <c r="R19" s="136">
        <v>4</v>
      </c>
      <c r="S19" s="130">
        <v>56</v>
      </c>
      <c r="T19" s="136">
        <v>14</v>
      </c>
      <c r="U19" s="92">
        <v>16</v>
      </c>
      <c r="V19" s="187" t="s">
        <v>56</v>
      </c>
      <c r="W19" s="186" t="s">
        <v>78</v>
      </c>
    </row>
    <row r="20" spans="1:23" ht="15.75" customHeight="1" x14ac:dyDescent="0.2">
      <c r="A20" s="241" t="s">
        <v>100</v>
      </c>
      <c r="B20" s="120" t="s">
        <v>12</v>
      </c>
      <c r="C20" s="240" t="s">
        <v>75</v>
      </c>
      <c r="D20" s="129"/>
      <c r="E20" s="149"/>
      <c r="F20" s="129"/>
      <c r="G20" s="149"/>
      <c r="H20" s="139"/>
      <c r="I20" s="148"/>
      <c r="J20" s="129">
        <v>1</v>
      </c>
      <c r="K20" s="130">
        <v>14</v>
      </c>
      <c r="L20" s="129">
        <v>1</v>
      </c>
      <c r="M20" s="130">
        <v>14</v>
      </c>
      <c r="N20" s="139">
        <v>2</v>
      </c>
      <c r="O20" s="140" t="s">
        <v>12</v>
      </c>
      <c r="P20" s="135">
        <v>1</v>
      </c>
      <c r="Q20" s="130">
        <v>14</v>
      </c>
      <c r="R20" s="136">
        <v>1</v>
      </c>
      <c r="S20" s="130">
        <v>14</v>
      </c>
      <c r="T20" s="136">
        <v>2</v>
      </c>
      <c r="U20" s="92">
        <v>2</v>
      </c>
      <c r="V20" s="187" t="s">
        <v>56</v>
      </c>
      <c r="W20" s="186" t="s">
        <v>54</v>
      </c>
    </row>
    <row r="21" spans="1:23" ht="15.75" customHeight="1" x14ac:dyDescent="0.2">
      <c r="A21" s="118" t="s">
        <v>101</v>
      </c>
      <c r="B21" s="120" t="s">
        <v>12</v>
      </c>
      <c r="C21" s="234" t="s">
        <v>80</v>
      </c>
      <c r="D21" s="129">
        <v>4</v>
      </c>
      <c r="E21" s="149">
        <v>56</v>
      </c>
      <c r="F21" s="129">
        <v>2</v>
      </c>
      <c r="G21" s="149">
        <v>28</v>
      </c>
      <c r="H21" s="139">
        <v>4</v>
      </c>
      <c r="I21" s="148" t="s">
        <v>83</v>
      </c>
      <c r="J21" s="129"/>
      <c r="K21" s="130"/>
      <c r="L21" s="129"/>
      <c r="M21" s="130"/>
      <c r="N21" s="139"/>
      <c r="O21" s="140"/>
      <c r="P21" s="135">
        <v>4</v>
      </c>
      <c r="Q21" s="130">
        <v>56</v>
      </c>
      <c r="R21" s="136">
        <v>2</v>
      </c>
      <c r="S21" s="130">
        <v>28</v>
      </c>
      <c r="T21" s="136">
        <v>4</v>
      </c>
      <c r="U21" s="92">
        <v>6</v>
      </c>
      <c r="V21" s="187" t="s">
        <v>56</v>
      </c>
      <c r="W21" s="186" t="s">
        <v>53</v>
      </c>
    </row>
    <row r="22" spans="1:23" ht="15.75" customHeight="1" x14ac:dyDescent="0.2">
      <c r="A22" s="118" t="s">
        <v>102</v>
      </c>
      <c r="B22" s="120" t="s">
        <v>12</v>
      </c>
      <c r="C22" s="234" t="s">
        <v>38</v>
      </c>
      <c r="D22" s="129"/>
      <c r="E22" s="149"/>
      <c r="F22" s="129"/>
      <c r="G22" s="149"/>
      <c r="H22" s="139"/>
      <c r="I22" s="148"/>
      <c r="J22" s="129">
        <v>1</v>
      </c>
      <c r="K22" s="130">
        <v>14</v>
      </c>
      <c r="L22" s="129">
        <v>1</v>
      </c>
      <c r="M22" s="130">
        <v>14</v>
      </c>
      <c r="N22" s="139">
        <v>2</v>
      </c>
      <c r="O22" s="140" t="s">
        <v>77</v>
      </c>
      <c r="P22" s="135">
        <v>1</v>
      </c>
      <c r="Q22" s="130">
        <v>14</v>
      </c>
      <c r="R22" s="136">
        <v>1</v>
      </c>
      <c r="S22" s="130">
        <v>14</v>
      </c>
      <c r="T22" s="136">
        <v>2</v>
      </c>
      <c r="U22" s="92">
        <v>2</v>
      </c>
      <c r="V22" s="187" t="s">
        <v>56</v>
      </c>
      <c r="W22" s="186" t="s">
        <v>93</v>
      </c>
    </row>
    <row r="23" spans="1:23" ht="15.75" customHeight="1" x14ac:dyDescent="0.2">
      <c r="A23" s="241" t="s">
        <v>85</v>
      </c>
      <c r="B23" s="120" t="s">
        <v>28</v>
      </c>
      <c r="C23" s="121" t="s">
        <v>26</v>
      </c>
      <c r="D23" s="129">
        <v>2</v>
      </c>
      <c r="E23" s="130">
        <v>28</v>
      </c>
      <c r="F23" s="129"/>
      <c r="G23" s="130"/>
      <c r="H23" s="139">
        <v>2</v>
      </c>
      <c r="I23" s="148" t="s">
        <v>63</v>
      </c>
      <c r="J23" s="129"/>
      <c r="K23" s="130"/>
      <c r="L23" s="129"/>
      <c r="M23" s="130"/>
      <c r="N23" s="129"/>
      <c r="O23" s="150"/>
      <c r="P23" s="135">
        <v>2</v>
      </c>
      <c r="Q23" s="130">
        <v>28</v>
      </c>
      <c r="R23" s="136"/>
      <c r="S23" s="130"/>
      <c r="T23" s="136">
        <v>2</v>
      </c>
      <c r="U23" s="92">
        <v>2</v>
      </c>
      <c r="V23" s="80"/>
      <c r="W23" s="43"/>
    </row>
    <row r="24" spans="1:23" ht="15.75" customHeight="1" x14ac:dyDescent="0.2">
      <c r="A24" s="241" t="s">
        <v>86</v>
      </c>
      <c r="B24" s="120" t="s">
        <v>28</v>
      </c>
      <c r="C24" s="121" t="s">
        <v>27</v>
      </c>
      <c r="D24" s="129"/>
      <c r="E24" s="130"/>
      <c r="F24" s="129"/>
      <c r="G24" s="130"/>
      <c r="H24" s="129"/>
      <c r="I24" s="150"/>
      <c r="J24" s="129">
        <v>2</v>
      </c>
      <c r="K24" s="130">
        <v>28</v>
      </c>
      <c r="L24" s="129"/>
      <c r="M24" s="130"/>
      <c r="N24" s="139">
        <v>2</v>
      </c>
      <c r="O24" s="140" t="s">
        <v>63</v>
      </c>
      <c r="P24" s="135">
        <v>2</v>
      </c>
      <c r="Q24" s="130">
        <v>28</v>
      </c>
      <c r="R24" s="136"/>
      <c r="S24" s="130"/>
      <c r="T24" s="136">
        <v>2</v>
      </c>
      <c r="U24" s="92">
        <v>2</v>
      </c>
      <c r="V24" s="43"/>
      <c r="W24" s="43"/>
    </row>
    <row r="25" spans="1:23" s="4" customFormat="1" ht="15.75" customHeight="1" thickBot="1" x14ac:dyDescent="0.35">
      <c r="A25" s="106"/>
      <c r="B25" s="51"/>
      <c r="C25" s="52" t="s">
        <v>40</v>
      </c>
      <c r="D25" s="153">
        <f>SUM(D17:D24)</f>
        <v>8</v>
      </c>
      <c r="E25" s="154">
        <f>SUM(E17:E23)</f>
        <v>112</v>
      </c>
      <c r="F25" s="154">
        <f>SUM(F17:F24)</f>
        <v>6</v>
      </c>
      <c r="G25" s="154">
        <f>SUM(G17:G24)</f>
        <v>84</v>
      </c>
      <c r="H25" s="154">
        <f>SUM(H17:H24)</f>
        <v>12</v>
      </c>
      <c r="I25" s="155"/>
      <c r="J25" s="153">
        <f>SUM(J17:J24)</f>
        <v>16</v>
      </c>
      <c r="K25" s="154">
        <v>224</v>
      </c>
      <c r="L25" s="154">
        <v>6</v>
      </c>
      <c r="M25" s="154">
        <v>84</v>
      </c>
      <c r="N25" s="154">
        <v>20</v>
      </c>
      <c r="O25" s="155"/>
      <c r="P25" s="156">
        <f t="shared" ref="P25:U25" si="0">SUM(P17:P24)</f>
        <v>24</v>
      </c>
      <c r="Q25" s="156">
        <f t="shared" si="0"/>
        <v>336</v>
      </c>
      <c r="R25" s="156">
        <f t="shared" si="0"/>
        <v>12</v>
      </c>
      <c r="S25" s="156">
        <f t="shared" si="0"/>
        <v>168</v>
      </c>
      <c r="T25" s="156">
        <f t="shared" si="0"/>
        <v>32</v>
      </c>
      <c r="U25" s="156">
        <f t="shared" si="0"/>
        <v>36</v>
      </c>
      <c r="V25" s="216"/>
      <c r="W25" s="217"/>
    </row>
    <row r="26" spans="1:23" s="23" customFormat="1" ht="37.5" customHeight="1" thickBot="1" x14ac:dyDescent="0.3">
      <c r="A26" s="107"/>
      <c r="B26" s="22"/>
      <c r="C26" s="53" t="s">
        <v>62</v>
      </c>
      <c r="D26" s="59">
        <f>D15+D25</f>
        <v>19</v>
      </c>
      <c r="E26" s="58">
        <f>E15+E25</f>
        <v>266</v>
      </c>
      <c r="F26" s="58">
        <f>F15+F25</f>
        <v>9</v>
      </c>
      <c r="G26" s="58">
        <f>G15+G25</f>
        <v>126</v>
      </c>
      <c r="H26" s="58">
        <f>H15+H25</f>
        <v>26</v>
      </c>
      <c r="I26" s="60"/>
      <c r="J26" s="59">
        <f>SUM(J15:J24)</f>
        <v>16</v>
      </c>
      <c r="K26" s="58">
        <f>K15+K25</f>
        <v>224</v>
      </c>
      <c r="L26" s="58">
        <f>L15+L25</f>
        <v>8</v>
      </c>
      <c r="M26" s="58">
        <f>M15+M25</f>
        <v>112</v>
      </c>
      <c r="N26" s="58">
        <f>N15+N25</f>
        <v>22</v>
      </c>
      <c r="O26" s="60"/>
      <c r="P26" s="57">
        <f>P15+P25</f>
        <v>35</v>
      </c>
      <c r="Q26" s="58">
        <f>Q15+Q25</f>
        <v>490</v>
      </c>
      <c r="R26" s="56">
        <f t="shared" ref="R26:U26" si="1">R15+R25</f>
        <v>17</v>
      </c>
      <c r="S26" s="57">
        <f t="shared" si="1"/>
        <v>238</v>
      </c>
      <c r="T26" s="58">
        <f t="shared" si="1"/>
        <v>48</v>
      </c>
      <c r="U26" s="93">
        <f t="shared" si="1"/>
        <v>52</v>
      </c>
      <c r="V26" s="215"/>
      <c r="W26" s="215"/>
    </row>
    <row r="27" spans="1:23" s="17" customFormat="1" ht="18" x14ac:dyDescent="0.25">
      <c r="A27" s="108"/>
      <c r="B27" s="55"/>
      <c r="C27" s="54" t="s">
        <v>59</v>
      </c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8"/>
      <c r="P27" s="63"/>
      <c r="Q27" s="64"/>
      <c r="R27" s="65"/>
      <c r="S27" s="64"/>
      <c r="T27" s="66"/>
      <c r="U27" s="94"/>
      <c r="V27" s="82"/>
      <c r="W27" s="82"/>
    </row>
    <row r="28" spans="1:23" ht="15.75" customHeight="1" x14ac:dyDescent="0.2">
      <c r="A28" s="118" t="s">
        <v>103</v>
      </c>
      <c r="B28" s="123" t="s">
        <v>12</v>
      </c>
      <c r="C28" s="124" t="s">
        <v>47</v>
      </c>
      <c r="D28" s="157"/>
      <c r="E28" s="158"/>
      <c r="F28" s="159"/>
      <c r="G28" s="158" t="str">
        <f t="shared" ref="G28" si="2">IF(F28*15=0,"",F28*15)</f>
        <v/>
      </c>
      <c r="H28" s="238"/>
      <c r="I28" s="160"/>
      <c r="J28" s="157">
        <v>1</v>
      </c>
      <c r="K28" s="158">
        <f t="shared" ref="K28" si="3">IF(J28*14=0,"",J28*14)</f>
        <v>14</v>
      </c>
      <c r="L28" s="159">
        <v>3</v>
      </c>
      <c r="M28" s="158">
        <f>IF(L28*14=0,"",L28*14)</f>
        <v>42</v>
      </c>
      <c r="N28" s="238">
        <v>4</v>
      </c>
      <c r="O28" s="161" t="s">
        <v>64</v>
      </c>
      <c r="P28" s="162">
        <v>1</v>
      </c>
      <c r="Q28" s="158">
        <f t="shared" ref="Q28" si="4">IF((D28+J28)*14=0,"",(D28+J28)*14)</f>
        <v>14</v>
      </c>
      <c r="R28" s="163">
        <f t="shared" ref="R28" si="5">IF(F28+L28=0,"",F28+L28)</f>
        <v>3</v>
      </c>
      <c r="S28" s="158">
        <f t="shared" ref="S28" si="6">IF((L28+F28)*14=0,"",(L28+F28)*14)</f>
        <v>42</v>
      </c>
      <c r="T28" s="163">
        <f t="shared" ref="T28" si="7">IF(N28+H28=0,"",N28+H28)</f>
        <v>4</v>
      </c>
      <c r="U28" s="95">
        <f t="shared" ref="U28" si="8">IF(D28+F28+L28+J28=0,"",D28+F28+L28+J28)</f>
        <v>4</v>
      </c>
      <c r="V28" s="186" t="s">
        <v>56</v>
      </c>
      <c r="W28" s="186" t="s">
        <v>53</v>
      </c>
    </row>
    <row r="29" spans="1:23" ht="15.75" customHeight="1" x14ac:dyDescent="0.2">
      <c r="A29" s="118" t="s">
        <v>87</v>
      </c>
      <c r="B29" s="120" t="s">
        <v>12</v>
      </c>
      <c r="C29" s="117" t="s">
        <v>48</v>
      </c>
      <c r="D29" s="164"/>
      <c r="E29" s="130"/>
      <c r="F29" s="165"/>
      <c r="G29" s="130"/>
      <c r="H29" s="239"/>
      <c r="I29" s="166"/>
      <c r="J29" s="164"/>
      <c r="K29" s="130"/>
      <c r="L29" s="165"/>
      <c r="M29" s="130" t="str">
        <f t="shared" ref="M29" si="9">IF(L29*15=0,"",L29*15)</f>
        <v/>
      </c>
      <c r="N29" s="239"/>
      <c r="O29" s="167" t="s">
        <v>66</v>
      </c>
      <c r="P29" s="135"/>
      <c r="Q29" s="151"/>
      <c r="R29" s="136" t="str">
        <f>IF(F29+L29=0,"",F29+L29)</f>
        <v/>
      </c>
      <c r="S29" s="130" t="str">
        <f>IF((L29+F29)*15=0,"",(L29+F29)*15)</f>
        <v/>
      </c>
      <c r="T29" s="136" t="str">
        <f>IF(N29+H29=0,"",N29+H29)</f>
        <v/>
      </c>
      <c r="U29" s="92" t="str">
        <f>IF(D29+F29+L29+J29=0,"",D29+F29+L29+J29)</f>
        <v/>
      </c>
      <c r="V29" s="186"/>
      <c r="W29" s="186"/>
    </row>
    <row r="30" spans="1:23" ht="15.75" customHeight="1" thickBot="1" x14ac:dyDescent="0.25">
      <c r="A30" s="118" t="s">
        <v>88</v>
      </c>
      <c r="B30" s="120" t="s">
        <v>12</v>
      </c>
      <c r="C30" s="117" t="s">
        <v>39</v>
      </c>
      <c r="D30" s="129"/>
      <c r="E30" s="130" t="str">
        <f>IF(D30*14=G513,"",D30*14)</f>
        <v/>
      </c>
      <c r="F30" s="129"/>
      <c r="G30" s="130" t="str">
        <f t="shared" ref="G30" si="10">IF(F30*14=0,"",F30*14)</f>
        <v/>
      </c>
      <c r="H30" s="139"/>
      <c r="I30" s="148"/>
      <c r="J30" s="129"/>
      <c r="K30" s="130" t="str">
        <f t="shared" ref="K30" si="11">IF(J30*14=0,"",J30*14)</f>
        <v/>
      </c>
      <c r="L30" s="129"/>
      <c r="M30" s="130" t="str">
        <f t="shared" ref="M30" si="12">IF(L30*14=0,"",L30*14)</f>
        <v/>
      </c>
      <c r="N30" s="139"/>
      <c r="O30" s="140" t="s">
        <v>66</v>
      </c>
      <c r="P30" s="135" t="str">
        <f t="shared" ref="P30" si="13">IF(D30+J30=0,"",D30+J30)</f>
        <v/>
      </c>
      <c r="Q30" s="130" t="str">
        <f t="shared" ref="Q30" si="14">IF((D30+J30)*14=0,"",(D30+J30)*14)</f>
        <v/>
      </c>
      <c r="R30" s="136" t="str">
        <f t="shared" ref="R30" si="15">IF(F30+L30=0,"",F30+L30)</f>
        <v/>
      </c>
      <c r="S30" s="130" t="str">
        <f t="shared" ref="S30" si="16">IF((L30+F30)*14=0,"",(L30+F30)*14)</f>
        <v/>
      </c>
      <c r="T30" s="136" t="str">
        <f t="shared" ref="T30" si="17">IF(N30+H30=0,"",N30+H30)</f>
        <v/>
      </c>
      <c r="U30" s="92" t="str">
        <f t="shared" ref="U30" si="18">IF(D30+F30+L30+J30=0,"",D30+F30+L30+J30)</f>
        <v/>
      </c>
      <c r="V30" s="219"/>
      <c r="W30" s="220"/>
    </row>
    <row r="31" spans="1:23" s="17" customFormat="1" ht="21.95" customHeight="1" thickBot="1" x14ac:dyDescent="0.3">
      <c r="A31" s="109"/>
      <c r="B31" s="14"/>
      <c r="C31" s="125" t="s">
        <v>49</v>
      </c>
      <c r="D31" s="168">
        <f>SUM(D28:D30)</f>
        <v>0</v>
      </c>
      <c r="E31" s="168">
        <f t="shared" ref="E31:G31" si="19">SUM(E28:E30)</f>
        <v>0</v>
      </c>
      <c r="F31" s="168">
        <f>SUM(F28:F30)</f>
        <v>0</v>
      </c>
      <c r="G31" s="168">
        <f t="shared" si="19"/>
        <v>0</v>
      </c>
      <c r="H31" s="169"/>
      <c r="I31" s="170" t="str">
        <f>IF(SUM(D28:D30)+SUM(F28:F30)=0,"",SUM(D28:D30)+SUM(F28:F30))</f>
        <v/>
      </c>
      <c r="J31" s="171">
        <f>SUM(J28:J30)</f>
        <v>1</v>
      </c>
      <c r="K31" s="168">
        <f t="shared" ref="K31:N31" si="20">SUM(K28:K30)</f>
        <v>14</v>
      </c>
      <c r="L31" s="168">
        <f t="shared" si="20"/>
        <v>3</v>
      </c>
      <c r="M31" s="168">
        <f t="shared" si="20"/>
        <v>42</v>
      </c>
      <c r="N31" s="172">
        <f t="shared" si="20"/>
        <v>4</v>
      </c>
      <c r="O31" s="170"/>
      <c r="P31" s="173">
        <f>SUM(P28:P30)</f>
        <v>1</v>
      </c>
      <c r="Q31" s="168">
        <f t="shared" ref="Q31:T31" si="21">SUM(Q28:Q30)</f>
        <v>14</v>
      </c>
      <c r="R31" s="168">
        <f t="shared" si="21"/>
        <v>3</v>
      </c>
      <c r="S31" s="168">
        <f t="shared" si="21"/>
        <v>42</v>
      </c>
      <c r="T31" s="168">
        <f t="shared" si="21"/>
        <v>4</v>
      </c>
      <c r="U31" s="174">
        <f>IF(SUM(P28:P30)+SUM(R28:R30)=0,"",SUM(P28:P30)+SUM(R28:R30))</f>
        <v>4</v>
      </c>
      <c r="V31" s="218"/>
      <c r="W31" s="218"/>
    </row>
    <row r="32" spans="1:23" ht="17.25" x14ac:dyDescent="0.3">
      <c r="A32" s="105" t="s">
        <v>7</v>
      </c>
      <c r="B32" s="10"/>
      <c r="C32" s="11" t="s">
        <v>90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5"/>
      <c r="Q32" s="36"/>
      <c r="R32" s="36"/>
      <c r="S32" s="36"/>
      <c r="T32" s="36"/>
      <c r="U32" s="96"/>
      <c r="V32" s="186"/>
      <c r="W32" s="186"/>
    </row>
    <row r="33" spans="1:23" ht="15.75" customHeight="1" x14ac:dyDescent="0.25">
      <c r="A33" s="118" t="s">
        <v>106</v>
      </c>
      <c r="B33" s="24" t="s">
        <v>12</v>
      </c>
      <c r="C33" s="44" t="s">
        <v>41</v>
      </c>
      <c r="D33" s="164"/>
      <c r="E33" s="130"/>
      <c r="F33" s="165">
        <v>2</v>
      </c>
      <c r="G33" s="130">
        <f>IF(F33*14=0,"",F33*14)</f>
        <v>28</v>
      </c>
      <c r="H33" s="239">
        <v>2</v>
      </c>
      <c r="I33" s="175" t="s">
        <v>64</v>
      </c>
      <c r="J33" s="164"/>
      <c r="K33" s="130"/>
      <c r="L33" s="165"/>
      <c r="M33" s="130" t="str">
        <f>IF(L33*14=0,"",L33*14)</f>
        <v/>
      </c>
      <c r="N33" s="239"/>
      <c r="O33" s="166"/>
      <c r="P33" s="135" t="str">
        <f>IF(D33+J33=0,"",D33+J33)</f>
        <v/>
      </c>
      <c r="Q33" s="130" t="str">
        <f>IF((D33+J33)*15=0,"",(D33+J33)*15)</f>
        <v/>
      </c>
      <c r="R33" s="136">
        <f>IF(F33+L33=0,"",F33+L33)</f>
        <v>2</v>
      </c>
      <c r="S33" s="130">
        <f>IF((L33+F33)*14=0,"",(L33+F33)*14)</f>
        <v>28</v>
      </c>
      <c r="T33" s="136">
        <f>IF(N33+H33=0,"",N33+H33)</f>
        <v>2</v>
      </c>
      <c r="U33" s="92">
        <f>IF(D33+F33+L33+J33=0,"",D33+F33+L33+J33)</f>
        <v>2</v>
      </c>
      <c r="V33" s="186" t="s">
        <v>68</v>
      </c>
      <c r="W33" s="186" t="s">
        <v>67</v>
      </c>
    </row>
    <row r="34" spans="1:23" ht="15.75" customHeight="1" thickBot="1" x14ac:dyDescent="0.3">
      <c r="A34" s="118" t="s">
        <v>107</v>
      </c>
      <c r="B34" s="24" t="s">
        <v>12</v>
      </c>
      <c r="C34" s="44" t="s">
        <v>42</v>
      </c>
      <c r="D34" s="164"/>
      <c r="E34" s="130"/>
      <c r="F34" s="165"/>
      <c r="G34" s="130" t="str">
        <f>IF(F34*14=0,"",F34*14)</f>
        <v/>
      </c>
      <c r="H34" s="239"/>
      <c r="I34" s="166"/>
      <c r="J34" s="164"/>
      <c r="K34" s="130"/>
      <c r="L34" s="165">
        <v>2</v>
      </c>
      <c r="M34" s="130">
        <f>IF(L34*14=0,"",L34*14)</f>
        <v>28</v>
      </c>
      <c r="N34" s="239">
        <v>2</v>
      </c>
      <c r="O34" s="175" t="s">
        <v>64</v>
      </c>
      <c r="P34" s="135"/>
      <c r="Q34" s="151"/>
      <c r="R34" s="136">
        <f>IF(F34+L34=0,"",F34+L34)</f>
        <v>2</v>
      </c>
      <c r="S34" s="130">
        <f>IF((L34+F34)*14=0,"",(L34+F34)*14)</f>
        <v>28</v>
      </c>
      <c r="T34" s="136">
        <f>IF(N34+H34=0,"",N34+H34)</f>
        <v>2</v>
      </c>
      <c r="U34" s="92">
        <f>IF(D34+F34+L34+J34=0,"",D34+F34+L34+J34)</f>
        <v>2</v>
      </c>
      <c r="V34" s="219" t="s">
        <v>68</v>
      </c>
      <c r="W34" s="220" t="s">
        <v>67</v>
      </c>
    </row>
    <row r="35" spans="1:23" ht="15" customHeight="1" thickTop="1" thickBot="1" x14ac:dyDescent="0.35">
      <c r="A35" s="105" t="s">
        <v>92</v>
      </c>
      <c r="B35" s="237"/>
      <c r="C35" s="235" t="s">
        <v>91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</row>
    <row r="36" spans="1:23" ht="15.95" customHeight="1" thickTop="1" x14ac:dyDescent="0.25">
      <c r="A36" s="118" t="s">
        <v>104</v>
      </c>
      <c r="B36" s="48" t="s">
        <v>12</v>
      </c>
      <c r="C36" s="49" t="s">
        <v>14</v>
      </c>
      <c r="D36" s="176"/>
      <c r="E36" s="158"/>
      <c r="F36" s="176"/>
      <c r="G36" s="158">
        <v>30</v>
      </c>
      <c r="H36" s="177">
        <v>2</v>
      </c>
      <c r="I36" s="178" t="s">
        <v>64</v>
      </c>
      <c r="J36" s="176"/>
      <c r="K36" s="158"/>
      <c r="L36" s="176"/>
      <c r="M36" s="158"/>
      <c r="N36" s="176"/>
      <c r="O36" s="185"/>
      <c r="P36" s="162"/>
      <c r="Q36" s="158"/>
      <c r="R36" s="163"/>
      <c r="S36" s="158">
        <v>30</v>
      </c>
      <c r="T36" s="163">
        <v>2</v>
      </c>
      <c r="U36" s="88"/>
      <c r="V36" s="186" t="s">
        <v>56</v>
      </c>
      <c r="W36" s="2" t="s">
        <v>93</v>
      </c>
    </row>
    <row r="37" spans="1:23" ht="15.95" customHeight="1" thickBot="1" x14ac:dyDescent="0.3">
      <c r="A37" s="118" t="s">
        <v>105</v>
      </c>
      <c r="B37" s="24" t="s">
        <v>12</v>
      </c>
      <c r="C37" s="47" t="s">
        <v>15</v>
      </c>
      <c r="D37" s="129"/>
      <c r="E37" s="130"/>
      <c r="F37" s="129"/>
      <c r="G37" s="130"/>
      <c r="H37" s="129"/>
      <c r="I37" s="150"/>
      <c r="J37" s="129"/>
      <c r="K37" s="130"/>
      <c r="L37" s="129"/>
      <c r="M37" s="130">
        <v>30</v>
      </c>
      <c r="N37" s="139">
        <v>2</v>
      </c>
      <c r="O37" s="140" t="s">
        <v>64</v>
      </c>
      <c r="P37" s="135"/>
      <c r="Q37" s="130"/>
      <c r="R37" s="136"/>
      <c r="S37" s="130">
        <v>30</v>
      </c>
      <c r="T37" s="136">
        <v>2</v>
      </c>
      <c r="U37" s="89"/>
      <c r="V37" s="186" t="s">
        <v>56</v>
      </c>
      <c r="W37" s="2" t="s">
        <v>93</v>
      </c>
    </row>
    <row r="38" spans="1:23" s="17" customFormat="1" ht="10.5" customHeight="1" thickTop="1" thickBot="1" x14ac:dyDescent="0.3">
      <c r="A38" s="11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97"/>
      <c r="V38" s="82"/>
      <c r="W38" s="82"/>
    </row>
    <row r="39" spans="1:23" ht="21.95" customHeight="1" thickBot="1" x14ac:dyDescent="0.3">
      <c r="A39" s="111"/>
      <c r="B39" s="15"/>
      <c r="C39" s="16" t="s">
        <v>25</v>
      </c>
      <c r="D39" s="34">
        <f>D26+D31</f>
        <v>19</v>
      </c>
      <c r="E39" s="34">
        <f>E26+E31</f>
        <v>266</v>
      </c>
      <c r="F39" s="34">
        <f>F26+F31+F33</f>
        <v>11</v>
      </c>
      <c r="G39" s="34">
        <f>G26+G31+G33</f>
        <v>154</v>
      </c>
      <c r="H39" s="34">
        <f>H26+H31+H33</f>
        <v>28</v>
      </c>
      <c r="I39" s="34"/>
      <c r="J39" s="34">
        <f>J26+J31</f>
        <v>17</v>
      </c>
      <c r="K39" s="34">
        <f>K26+K31</f>
        <v>238</v>
      </c>
      <c r="L39" s="34">
        <f>L26+L31+L34</f>
        <v>13</v>
      </c>
      <c r="M39" s="34">
        <f>M26+M31+M34</f>
        <v>182</v>
      </c>
      <c r="N39" s="34">
        <f>N26+N31+N34</f>
        <v>28</v>
      </c>
      <c r="O39" s="62"/>
      <c r="P39" s="56">
        <f>P26+P31</f>
        <v>36</v>
      </c>
      <c r="Q39" s="34">
        <f>Q26+Q31</f>
        <v>504</v>
      </c>
      <c r="R39" s="34">
        <f>R26+R31+R33+R34</f>
        <v>24</v>
      </c>
      <c r="S39" s="34">
        <f>S26+S31+S33+S34+S36+S37</f>
        <v>396</v>
      </c>
      <c r="T39" s="34">
        <f>T26+T31+T33+T34+T36+T37</f>
        <v>60</v>
      </c>
      <c r="U39" s="62">
        <f>U26+U31+U33+U34</f>
        <v>60</v>
      </c>
      <c r="V39" s="43"/>
      <c r="W39" s="43"/>
    </row>
    <row r="40" spans="1:23" ht="15.75" customHeight="1" thickBot="1" x14ac:dyDescent="0.25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115"/>
      <c r="W40" s="43"/>
    </row>
    <row r="41" spans="1:23" ht="15.75" customHeight="1" thickBot="1" x14ac:dyDescent="0.35">
      <c r="A41" s="105" t="s">
        <v>8</v>
      </c>
      <c r="B41" s="10"/>
      <c r="C41" s="235" t="s">
        <v>34</v>
      </c>
      <c r="D41" s="81"/>
      <c r="E41" s="81"/>
      <c r="F41" s="81"/>
      <c r="G41" s="81"/>
      <c r="H41" s="81"/>
      <c r="I41" s="81"/>
      <c r="J41" s="317"/>
      <c r="K41" s="317"/>
      <c r="L41" s="317"/>
      <c r="M41" s="317"/>
      <c r="N41" s="317"/>
      <c r="O41" s="317"/>
      <c r="P41" s="318"/>
      <c r="Q41" s="37"/>
      <c r="R41" s="37"/>
      <c r="S41" s="37"/>
      <c r="T41" s="321"/>
      <c r="U41" s="322"/>
      <c r="V41" s="43"/>
      <c r="W41" s="43"/>
    </row>
    <row r="42" spans="1:23" ht="15.75" customHeight="1" x14ac:dyDescent="0.3">
      <c r="A42" s="118" t="s">
        <v>85</v>
      </c>
      <c r="B42" s="26" t="s">
        <v>13</v>
      </c>
      <c r="C42" s="117" t="s">
        <v>43</v>
      </c>
      <c r="D42" s="129">
        <v>2</v>
      </c>
      <c r="E42" s="130">
        <f>IF(D42*14=G529,"",D42*14)</f>
        <v>28</v>
      </c>
      <c r="F42" s="129"/>
      <c r="G42" s="130" t="str">
        <f t="shared" ref="G42" si="22">IF(F42*14=0,"",F42*14)</f>
        <v/>
      </c>
      <c r="H42" s="139">
        <v>2</v>
      </c>
      <c r="I42" s="148" t="s">
        <v>63</v>
      </c>
      <c r="J42" s="179"/>
      <c r="K42" s="158"/>
      <c r="L42" s="179"/>
      <c r="M42" s="158"/>
      <c r="N42" s="159"/>
      <c r="O42" s="180"/>
      <c r="P42" s="256"/>
      <c r="Q42" s="257"/>
      <c r="R42" s="257"/>
      <c r="S42" s="257"/>
      <c r="T42" s="319"/>
      <c r="U42" s="320"/>
      <c r="V42" s="186" t="s">
        <v>56</v>
      </c>
      <c r="W42" s="186" t="s">
        <v>94</v>
      </c>
    </row>
    <row r="43" spans="1:23" ht="15.75" customHeight="1" x14ac:dyDescent="0.3">
      <c r="A43" s="118" t="s">
        <v>86</v>
      </c>
      <c r="B43" s="27" t="s">
        <v>13</v>
      </c>
      <c r="C43" s="117" t="s">
        <v>44</v>
      </c>
      <c r="D43" s="181"/>
      <c r="E43" s="130" t="str">
        <f>IF(D43*14=G531,"",D43*14)</f>
        <v/>
      </c>
      <c r="F43" s="183"/>
      <c r="G43" s="182"/>
      <c r="H43" s="179"/>
      <c r="I43" s="184"/>
      <c r="J43" s="129">
        <v>2</v>
      </c>
      <c r="K43" s="130">
        <f t="shared" ref="K43" si="23">IF(J43*14=0,"",J43*14)</f>
        <v>28</v>
      </c>
      <c r="L43" s="129"/>
      <c r="M43" s="130" t="str">
        <f t="shared" ref="M43" si="24">IF(L43*14=0,"",L43*14)</f>
        <v/>
      </c>
      <c r="N43" s="139">
        <v>2</v>
      </c>
      <c r="O43" s="140" t="s">
        <v>63</v>
      </c>
      <c r="P43" s="286"/>
      <c r="Q43" s="286"/>
      <c r="R43" s="286"/>
      <c r="S43" s="315"/>
      <c r="T43" s="316"/>
      <c r="U43" s="287"/>
      <c r="V43" s="186" t="s">
        <v>56</v>
      </c>
      <c r="W43" s="186" t="s">
        <v>54</v>
      </c>
    </row>
    <row r="44" spans="1:23" ht="9" customHeight="1" thickBot="1" x14ac:dyDescent="0.25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116"/>
    </row>
    <row r="45" spans="1:23" ht="9.75" customHeight="1" thickTop="1" thickBot="1" x14ac:dyDescent="0.3">
      <c r="A45" s="299"/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8"/>
      <c r="Q45" s="38"/>
      <c r="R45" s="38"/>
      <c r="S45" s="38"/>
      <c r="T45" s="38"/>
      <c r="U45" s="90"/>
    </row>
    <row r="46" spans="1:23" ht="15.75" customHeight="1" thickTop="1" x14ac:dyDescent="0.25">
      <c r="A46" s="295" t="s">
        <v>16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39"/>
      <c r="Q46" s="39"/>
      <c r="R46" s="39"/>
      <c r="S46" s="39"/>
      <c r="T46" s="39"/>
      <c r="U46" s="91"/>
    </row>
    <row r="47" spans="1:23" ht="15.75" customHeight="1" x14ac:dyDescent="0.3">
      <c r="A47" s="100"/>
      <c r="B47" s="12"/>
      <c r="C47" s="188" t="s">
        <v>65</v>
      </c>
      <c r="D47" s="18"/>
      <c r="E47" s="191"/>
      <c r="F47" s="191"/>
      <c r="G47" s="191"/>
      <c r="H47" s="136"/>
      <c r="I47" s="192">
        <v>4</v>
      </c>
      <c r="J47" s="193"/>
      <c r="K47" s="191"/>
      <c r="L47" s="191"/>
      <c r="M47" s="191"/>
      <c r="N47" s="136"/>
      <c r="O47" s="192">
        <v>2</v>
      </c>
      <c r="P47" s="194"/>
      <c r="Q47" s="191"/>
      <c r="R47" s="191"/>
      <c r="S47" s="191"/>
      <c r="T47" s="136"/>
      <c r="U47" s="221">
        <v>6</v>
      </c>
    </row>
    <row r="48" spans="1:23" ht="15.75" customHeight="1" x14ac:dyDescent="0.25">
      <c r="A48" s="100"/>
      <c r="B48" s="19"/>
      <c r="C48" s="188" t="s">
        <v>109</v>
      </c>
      <c r="D48" s="40"/>
      <c r="E48" s="195"/>
      <c r="F48" s="195"/>
      <c r="G48" s="195"/>
      <c r="H48" s="196"/>
      <c r="I48" s="192">
        <v>0</v>
      </c>
      <c r="J48" s="197"/>
      <c r="K48" s="195"/>
      <c r="L48" s="195"/>
      <c r="M48" s="195"/>
      <c r="N48" s="198"/>
      <c r="O48" s="192">
        <v>1</v>
      </c>
      <c r="P48" s="199"/>
      <c r="Q48" s="195"/>
      <c r="R48" s="195"/>
      <c r="S48" s="195"/>
      <c r="T48" s="198"/>
      <c r="U48" s="222">
        <v>1</v>
      </c>
    </row>
    <row r="49" spans="1:21" ht="15.75" customHeight="1" x14ac:dyDescent="0.3">
      <c r="A49" s="100"/>
      <c r="B49" s="12"/>
      <c r="C49" s="188" t="s">
        <v>112</v>
      </c>
      <c r="D49" s="18"/>
      <c r="E49" s="191"/>
      <c r="F49" s="191"/>
      <c r="G49" s="191"/>
      <c r="H49" s="200"/>
      <c r="I49" s="192">
        <v>2</v>
      </c>
      <c r="J49" s="193"/>
      <c r="K49" s="191"/>
      <c r="L49" s="191"/>
      <c r="M49" s="191"/>
      <c r="N49" s="136"/>
      <c r="O49" s="192">
        <v>3</v>
      </c>
      <c r="P49" s="194"/>
      <c r="Q49" s="191"/>
      <c r="R49" s="191"/>
      <c r="S49" s="191"/>
      <c r="T49" s="136"/>
      <c r="U49" s="222">
        <v>5</v>
      </c>
    </row>
    <row r="50" spans="1:21" ht="15.75" customHeight="1" x14ac:dyDescent="0.3">
      <c r="A50" s="100"/>
      <c r="B50" s="12"/>
      <c r="C50" s="188" t="s">
        <v>29</v>
      </c>
      <c r="D50" s="18"/>
      <c r="E50" s="191"/>
      <c r="F50" s="191"/>
      <c r="G50" s="191"/>
      <c r="H50" s="136"/>
      <c r="I50" s="192">
        <v>1</v>
      </c>
      <c r="J50" s="193"/>
      <c r="K50" s="191"/>
      <c r="L50" s="191"/>
      <c r="M50" s="191"/>
      <c r="N50" s="136"/>
      <c r="O50" s="192">
        <v>1</v>
      </c>
      <c r="P50" s="194"/>
      <c r="Q50" s="191"/>
      <c r="R50" s="191"/>
      <c r="S50" s="191"/>
      <c r="T50" s="136"/>
      <c r="U50" s="222">
        <v>2</v>
      </c>
    </row>
    <row r="51" spans="1:21" ht="15.75" customHeight="1" x14ac:dyDescent="0.3">
      <c r="A51" s="100"/>
      <c r="B51" s="12"/>
      <c r="C51" s="188" t="s">
        <v>110</v>
      </c>
      <c r="D51" s="18"/>
      <c r="E51" s="191"/>
      <c r="F51" s="191"/>
      <c r="G51" s="191"/>
      <c r="H51" s="136"/>
      <c r="I51" s="192">
        <v>1</v>
      </c>
      <c r="J51" s="193"/>
      <c r="K51" s="191"/>
      <c r="L51" s="191"/>
      <c r="M51" s="191"/>
      <c r="N51" s="136"/>
      <c r="O51" s="192">
        <v>1</v>
      </c>
      <c r="P51" s="194"/>
      <c r="Q51" s="191"/>
      <c r="R51" s="191"/>
      <c r="S51" s="191"/>
      <c r="T51" s="136"/>
      <c r="U51" s="222">
        <v>2</v>
      </c>
    </row>
    <row r="52" spans="1:21" ht="15.75" customHeight="1" x14ac:dyDescent="0.3">
      <c r="A52" s="101"/>
      <c r="B52" s="13"/>
      <c r="C52" s="189" t="s">
        <v>111</v>
      </c>
      <c r="D52" s="20"/>
      <c r="E52" s="201"/>
      <c r="F52" s="201"/>
      <c r="G52" s="201"/>
      <c r="H52" s="152"/>
      <c r="I52" s="192">
        <v>0</v>
      </c>
      <c r="J52" s="202"/>
      <c r="K52" s="201"/>
      <c r="L52" s="201"/>
      <c r="M52" s="201"/>
      <c r="N52" s="152"/>
      <c r="O52" s="192">
        <v>2</v>
      </c>
      <c r="P52" s="194"/>
      <c r="Q52" s="191"/>
      <c r="R52" s="191"/>
      <c r="S52" s="191"/>
      <c r="T52" s="136"/>
      <c r="U52" s="222">
        <v>2</v>
      </c>
    </row>
    <row r="53" spans="1:21" ht="15.75" customHeight="1" thickBot="1" x14ac:dyDescent="0.35">
      <c r="A53" s="112"/>
      <c r="B53" s="113"/>
      <c r="C53" s="190" t="s">
        <v>18</v>
      </c>
      <c r="D53" s="114"/>
      <c r="E53" s="203"/>
      <c r="F53" s="203"/>
      <c r="G53" s="203"/>
      <c r="H53" s="204"/>
      <c r="I53" s="205">
        <f>SUM(I47:I52)</f>
        <v>8</v>
      </c>
      <c r="J53" s="276"/>
      <c r="K53" s="277"/>
      <c r="L53" s="277"/>
      <c r="M53" s="277"/>
      <c r="N53" s="277"/>
      <c r="O53" s="206">
        <f>SUM(O47:O52)</f>
        <v>10</v>
      </c>
      <c r="P53" s="278"/>
      <c r="Q53" s="277"/>
      <c r="R53" s="277"/>
      <c r="S53" s="277"/>
      <c r="T53" s="277"/>
      <c r="U53" s="206">
        <f>SUM(U47:U52)</f>
        <v>18</v>
      </c>
    </row>
    <row r="54" spans="1:21" ht="15.75" customHeight="1" thickTop="1" x14ac:dyDescent="0.3">
      <c r="A54" s="223"/>
      <c r="B54" s="224"/>
      <c r="C54" s="225"/>
      <c r="D54" s="226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8"/>
    </row>
    <row r="55" spans="1:21" ht="15.75" customHeight="1" x14ac:dyDescent="0.3">
      <c r="B55" s="229"/>
      <c r="C55" s="230"/>
      <c r="D55" s="231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3"/>
    </row>
    <row r="56" spans="1:21" ht="15.75" customHeight="1" x14ac:dyDescent="0.25">
      <c r="B56" s="21"/>
      <c r="C56" s="21"/>
    </row>
    <row r="57" spans="1:21" ht="15.75" customHeight="1" x14ac:dyDescent="0.25">
      <c r="B57" s="21"/>
      <c r="C57" s="21"/>
    </row>
    <row r="58" spans="1:21" ht="15.75" customHeight="1" x14ac:dyDescent="0.25">
      <c r="B58" s="21"/>
      <c r="C58" s="21"/>
    </row>
    <row r="59" spans="1:21" ht="15.75" customHeight="1" x14ac:dyDescent="0.25">
      <c r="B59" s="21"/>
      <c r="C59" s="21"/>
    </row>
    <row r="60" spans="1:21" ht="15.75" customHeight="1" x14ac:dyDescent="0.25">
      <c r="B60" s="21"/>
      <c r="C60" s="21"/>
    </row>
    <row r="61" spans="1:21" ht="15.75" customHeight="1" x14ac:dyDescent="0.25">
      <c r="B61" s="21"/>
      <c r="C61" s="21"/>
    </row>
    <row r="62" spans="1:21" ht="15.75" customHeight="1" x14ac:dyDescent="0.25">
      <c r="B62" s="21"/>
      <c r="C62" s="21"/>
    </row>
    <row r="63" spans="1:21" ht="15.75" customHeight="1" x14ac:dyDescent="0.25">
      <c r="B63" s="21"/>
      <c r="C63" s="21"/>
    </row>
    <row r="64" spans="1:21" ht="15.75" customHeight="1" x14ac:dyDescent="0.25">
      <c r="B64" s="21"/>
      <c r="C64" s="21"/>
    </row>
    <row r="65" spans="2:3" ht="15.75" customHeight="1" x14ac:dyDescent="0.25">
      <c r="B65" s="21"/>
      <c r="C65" s="21"/>
    </row>
    <row r="66" spans="2:3" ht="15.75" customHeight="1" x14ac:dyDescent="0.25">
      <c r="B66" s="21"/>
      <c r="C66" s="21"/>
    </row>
    <row r="67" spans="2:3" ht="15.75" customHeight="1" x14ac:dyDescent="0.25">
      <c r="B67" s="21"/>
      <c r="C67" s="21"/>
    </row>
    <row r="68" spans="2:3" ht="15.75" customHeight="1" x14ac:dyDescent="0.25">
      <c r="B68" s="21"/>
      <c r="C68" s="21"/>
    </row>
    <row r="69" spans="2:3" ht="15.75" customHeight="1" x14ac:dyDescent="0.25">
      <c r="B69" s="21"/>
      <c r="C69" s="21"/>
    </row>
    <row r="70" spans="2:3" ht="15.75" customHeight="1" x14ac:dyDescent="0.25">
      <c r="B70" s="21"/>
      <c r="C70" s="21"/>
    </row>
    <row r="71" spans="2:3" ht="15.75" customHeight="1" x14ac:dyDescent="0.25">
      <c r="B71" s="21"/>
      <c r="C71" s="21"/>
    </row>
    <row r="72" spans="2:3" ht="15.75" customHeight="1" x14ac:dyDescent="0.25">
      <c r="B72" s="21"/>
      <c r="C72" s="21"/>
    </row>
    <row r="73" spans="2:3" ht="15.75" customHeight="1" x14ac:dyDescent="0.25">
      <c r="B73" s="21"/>
      <c r="C73" s="21"/>
    </row>
    <row r="74" spans="2:3" ht="15.75" customHeight="1" x14ac:dyDescent="0.25">
      <c r="B74" s="21"/>
      <c r="C74" s="21"/>
    </row>
    <row r="75" spans="2:3" ht="15.75" customHeight="1" x14ac:dyDescent="0.25">
      <c r="B75" s="21"/>
      <c r="C75" s="21"/>
    </row>
    <row r="76" spans="2:3" ht="15.75" customHeight="1" x14ac:dyDescent="0.25">
      <c r="B76" s="21"/>
      <c r="C76" s="21"/>
    </row>
    <row r="77" spans="2:3" ht="15.75" customHeight="1" x14ac:dyDescent="0.25">
      <c r="B77" s="21"/>
      <c r="C77" s="21"/>
    </row>
    <row r="78" spans="2:3" ht="15.75" customHeight="1" x14ac:dyDescent="0.25">
      <c r="B78" s="21"/>
      <c r="C78" s="21"/>
    </row>
    <row r="79" spans="2:3" ht="15.75" customHeight="1" x14ac:dyDescent="0.25">
      <c r="B79" s="21"/>
      <c r="C79" s="21"/>
    </row>
    <row r="80" spans="2:3" ht="15.75" customHeight="1" x14ac:dyDescent="0.25">
      <c r="B80" s="21"/>
      <c r="C80" s="21"/>
    </row>
    <row r="81" spans="2:3" ht="15.75" customHeight="1" x14ac:dyDescent="0.25">
      <c r="B81" s="21"/>
      <c r="C81" s="21"/>
    </row>
    <row r="82" spans="2:3" ht="15.75" customHeight="1" x14ac:dyDescent="0.25">
      <c r="B82" s="21"/>
      <c r="C82" s="21"/>
    </row>
    <row r="83" spans="2:3" ht="15.75" customHeight="1" x14ac:dyDescent="0.25">
      <c r="B83" s="21"/>
      <c r="C83" s="21"/>
    </row>
    <row r="84" spans="2:3" ht="15.75" customHeight="1" x14ac:dyDescent="0.25">
      <c r="B84" s="21"/>
      <c r="C84" s="21"/>
    </row>
    <row r="85" spans="2:3" ht="15.75" customHeight="1" x14ac:dyDescent="0.25">
      <c r="B85" s="21"/>
      <c r="C85" s="21"/>
    </row>
    <row r="86" spans="2:3" ht="15.75" customHeight="1" x14ac:dyDescent="0.25">
      <c r="B86" s="21"/>
      <c r="C86" s="21"/>
    </row>
    <row r="87" spans="2:3" ht="15.75" customHeight="1" x14ac:dyDescent="0.25">
      <c r="B87" s="21"/>
      <c r="C87" s="21"/>
    </row>
    <row r="88" spans="2:3" ht="15.75" customHeight="1" x14ac:dyDescent="0.25">
      <c r="B88" s="21"/>
      <c r="C88" s="21"/>
    </row>
    <row r="89" spans="2:3" ht="15.75" customHeight="1" x14ac:dyDescent="0.25">
      <c r="B89" s="21"/>
      <c r="C89" s="21"/>
    </row>
    <row r="90" spans="2:3" ht="15.75" customHeight="1" x14ac:dyDescent="0.25">
      <c r="B90" s="21"/>
      <c r="C90" s="21"/>
    </row>
    <row r="91" spans="2:3" ht="15.75" customHeight="1" x14ac:dyDescent="0.25">
      <c r="B91" s="21"/>
      <c r="C91" s="21"/>
    </row>
    <row r="92" spans="2:3" ht="15.75" customHeight="1" x14ac:dyDescent="0.25">
      <c r="B92" s="21"/>
      <c r="C92" s="21"/>
    </row>
    <row r="93" spans="2:3" ht="15.75" customHeight="1" x14ac:dyDescent="0.25">
      <c r="B93" s="21"/>
      <c r="C93" s="21"/>
    </row>
    <row r="94" spans="2:3" ht="15.75" customHeight="1" x14ac:dyDescent="0.25">
      <c r="B94" s="21"/>
      <c r="C94" s="21"/>
    </row>
    <row r="95" spans="2:3" ht="15.75" customHeight="1" x14ac:dyDescent="0.25">
      <c r="B95" s="21"/>
      <c r="C95" s="21"/>
    </row>
    <row r="96" spans="2:3" ht="15.75" customHeight="1" x14ac:dyDescent="0.25">
      <c r="B96" s="21"/>
      <c r="C96" s="21"/>
    </row>
    <row r="97" spans="2:3" ht="15.75" customHeight="1" x14ac:dyDescent="0.25">
      <c r="B97" s="21"/>
      <c r="C97" s="21"/>
    </row>
    <row r="98" spans="2:3" ht="15.75" customHeight="1" x14ac:dyDescent="0.25">
      <c r="B98" s="21"/>
      <c r="C98" s="21"/>
    </row>
    <row r="99" spans="2:3" ht="15.75" customHeight="1" x14ac:dyDescent="0.25">
      <c r="B99" s="21"/>
      <c r="C99" s="21"/>
    </row>
    <row r="100" spans="2:3" ht="15.75" customHeight="1" x14ac:dyDescent="0.25">
      <c r="B100" s="21"/>
      <c r="C100" s="21"/>
    </row>
    <row r="101" spans="2:3" ht="15.75" customHeight="1" x14ac:dyDescent="0.25">
      <c r="B101" s="21"/>
      <c r="C101" s="21"/>
    </row>
    <row r="102" spans="2:3" ht="15.75" customHeight="1" x14ac:dyDescent="0.25">
      <c r="B102" s="21"/>
      <c r="C102" s="21"/>
    </row>
    <row r="103" spans="2:3" ht="15.75" customHeight="1" x14ac:dyDescent="0.25">
      <c r="B103" s="21"/>
      <c r="C103" s="21"/>
    </row>
    <row r="104" spans="2:3" ht="15.75" customHeight="1" x14ac:dyDescent="0.25">
      <c r="B104" s="21"/>
      <c r="C104" s="21"/>
    </row>
    <row r="105" spans="2:3" ht="15.75" customHeight="1" x14ac:dyDescent="0.25">
      <c r="B105" s="21"/>
      <c r="C105" s="21"/>
    </row>
    <row r="106" spans="2:3" ht="15.75" customHeight="1" x14ac:dyDescent="0.25">
      <c r="B106" s="21"/>
      <c r="C106" s="21"/>
    </row>
    <row r="107" spans="2:3" ht="15.75" customHeight="1" x14ac:dyDescent="0.25">
      <c r="B107" s="21"/>
      <c r="C107" s="21"/>
    </row>
    <row r="108" spans="2:3" ht="15.75" customHeight="1" x14ac:dyDescent="0.25">
      <c r="B108" s="21"/>
      <c r="C108" s="21"/>
    </row>
    <row r="109" spans="2:3" ht="15.75" customHeight="1" x14ac:dyDescent="0.25">
      <c r="B109" s="21"/>
      <c r="C109" s="21"/>
    </row>
    <row r="110" spans="2:3" ht="15.75" customHeight="1" x14ac:dyDescent="0.25">
      <c r="B110" s="21"/>
      <c r="C110" s="21"/>
    </row>
    <row r="111" spans="2:3" ht="15.75" customHeight="1" x14ac:dyDescent="0.25">
      <c r="B111" s="21"/>
      <c r="C111" s="21"/>
    </row>
    <row r="112" spans="2:3" ht="15.75" customHeight="1" x14ac:dyDescent="0.25">
      <c r="B112" s="21"/>
      <c r="C112" s="21"/>
    </row>
    <row r="113" spans="2:3" ht="15.75" customHeight="1" x14ac:dyDescent="0.25">
      <c r="B113" s="21"/>
      <c r="C113" s="21"/>
    </row>
    <row r="114" spans="2:3" ht="15.75" customHeight="1" x14ac:dyDescent="0.25"/>
    <row r="115" spans="2:3" ht="15.75" customHeight="1" x14ac:dyDescent="0.25"/>
    <row r="116" spans="2:3" ht="15.75" customHeight="1" x14ac:dyDescent="0.25"/>
    <row r="117" spans="2:3" ht="15.75" customHeight="1" x14ac:dyDescent="0.25"/>
    <row r="118" spans="2:3" ht="15.75" customHeight="1" x14ac:dyDescent="0.25"/>
    <row r="119" spans="2:3" ht="15.75" customHeight="1" x14ac:dyDescent="0.25"/>
    <row r="120" spans="2:3" ht="15.75" customHeight="1" x14ac:dyDescent="0.25"/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</sheetData>
  <sheetProtection selectLockedCells="1" selectUnlockedCells="1"/>
  <mergeCells count="38">
    <mergeCell ref="J53:N53"/>
    <mergeCell ref="P53:T53"/>
    <mergeCell ref="V6:V9"/>
    <mergeCell ref="W6:W9"/>
    <mergeCell ref="V16:W16"/>
    <mergeCell ref="P43:S43"/>
    <mergeCell ref="T43:U43"/>
    <mergeCell ref="A40:U40"/>
    <mergeCell ref="P16:U16"/>
    <mergeCell ref="T8:T9"/>
    <mergeCell ref="U8:U9"/>
    <mergeCell ref="P8:Q8"/>
    <mergeCell ref="R8:S8"/>
    <mergeCell ref="A46:O46"/>
    <mergeCell ref="D27:O27"/>
    <mergeCell ref="A45:O45"/>
    <mergeCell ref="T42:U42"/>
    <mergeCell ref="P42:S42"/>
    <mergeCell ref="A44:U44"/>
    <mergeCell ref="P6:U7"/>
    <mergeCell ref="N8:N9"/>
    <mergeCell ref="O8:O9"/>
    <mergeCell ref="J7:O7"/>
    <mergeCell ref="A6:A9"/>
    <mergeCell ref="B6:B9"/>
    <mergeCell ref="C6:C9"/>
    <mergeCell ref="D8:E8"/>
    <mergeCell ref="F8:G8"/>
    <mergeCell ref="D7:I7"/>
    <mergeCell ref="H8:H9"/>
    <mergeCell ref="I8:I9"/>
    <mergeCell ref="J8:K8"/>
    <mergeCell ref="L8:M8"/>
    <mergeCell ref="A4:U4"/>
    <mergeCell ref="A1:U1"/>
    <mergeCell ref="A2:U2"/>
    <mergeCell ref="A3:U3"/>
    <mergeCell ref="A5:U5"/>
  </mergeCells>
  <phoneticPr fontId="0" type="noConversion"/>
  <printOptions horizontalCentered="1" verticalCentered="1"/>
  <pageMargins left="0.70866141732283472" right="0.70866141732283472" top="0.59055118110236227" bottom="0.59055118110236227" header="0.51181102362204722" footer="0.51181102362204722"/>
  <pageSetup paperSize="9" firstPageNumber="0" orientation="landscape" r:id="rId1"/>
  <headerFooter alignWithMargins="0">
    <oddHeader>&amp;R1. számú melléklet: Tanóra-, kredit- és vizsgaterv</oddHead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2:AL71"/>
  <sheetViews>
    <sheetView topLeftCell="A4" zoomScale="115" zoomScaleNormal="115" workbookViewId="0">
      <selection activeCell="C21" sqref="C21"/>
    </sheetView>
  </sheetViews>
  <sheetFormatPr defaultColWidth="10.5" defaultRowHeight="12.75" x14ac:dyDescent="0.2"/>
  <cols>
    <col min="1" max="1" width="24" style="50" customWidth="1"/>
    <col min="2" max="2" width="59" style="50" customWidth="1"/>
    <col min="3" max="3" width="24" style="50" customWidth="1"/>
    <col min="4" max="4" width="59" style="50" customWidth="1"/>
    <col min="5" max="5" width="21.33203125" style="50" customWidth="1"/>
    <col min="6" max="16384" width="10.5" style="50"/>
  </cols>
  <sheetData>
    <row r="2" spans="1:5" ht="15.75" x14ac:dyDescent="0.2">
      <c r="A2" s="309" t="s">
        <v>45</v>
      </c>
      <c r="B2" s="309"/>
      <c r="C2" s="309"/>
      <c r="D2" s="309"/>
    </row>
    <row r="3" spans="1:5" ht="18.75" thickBot="1" x14ac:dyDescent="0.25">
      <c r="A3" s="310" t="s">
        <v>19</v>
      </c>
      <c r="B3" s="310"/>
      <c r="C3" s="310"/>
      <c r="D3" s="310"/>
    </row>
    <row r="4" spans="1:5" ht="13.5" thickBot="1" x14ac:dyDescent="0.25">
      <c r="A4" s="311" t="s">
        <v>20</v>
      </c>
      <c r="B4" s="311" t="s">
        <v>22</v>
      </c>
      <c r="C4" s="313" t="s">
        <v>21</v>
      </c>
      <c r="D4" s="314"/>
      <c r="E4" s="307" t="s">
        <v>50</v>
      </c>
    </row>
    <row r="5" spans="1:5" ht="52.9" customHeight="1" thickTop="1" thickBot="1" x14ac:dyDescent="0.25">
      <c r="A5" s="312"/>
      <c r="B5" s="312"/>
      <c r="C5" s="242" t="s">
        <v>20</v>
      </c>
      <c r="D5" s="243" t="s">
        <v>22</v>
      </c>
      <c r="E5" s="308"/>
    </row>
    <row r="6" spans="1:5" x14ac:dyDescent="0.2">
      <c r="A6" s="244" t="s">
        <v>99</v>
      </c>
      <c r="B6" s="245" t="s">
        <v>81</v>
      </c>
      <c r="C6" s="244" t="s">
        <v>96</v>
      </c>
      <c r="D6" s="246" t="s">
        <v>69</v>
      </c>
      <c r="E6" s="247" t="s">
        <v>61</v>
      </c>
    </row>
    <row r="7" spans="1:5" ht="15" customHeight="1" x14ac:dyDescent="0.2">
      <c r="A7" s="301"/>
      <c r="B7" s="304"/>
      <c r="C7" s="248" t="s">
        <v>97</v>
      </c>
      <c r="D7" s="249" t="s">
        <v>70</v>
      </c>
      <c r="E7" s="250" t="s">
        <v>61</v>
      </c>
    </row>
    <row r="8" spans="1:5" x14ac:dyDescent="0.2">
      <c r="A8" s="302"/>
      <c r="B8" s="305"/>
      <c r="C8" s="248"/>
      <c r="D8" s="249"/>
      <c r="E8" s="250"/>
    </row>
    <row r="9" spans="1:5" x14ac:dyDescent="0.2">
      <c r="A9" s="302"/>
      <c r="B9" s="305"/>
      <c r="C9" s="248"/>
      <c r="D9" s="249"/>
      <c r="E9" s="250"/>
    </row>
    <row r="10" spans="1:5" x14ac:dyDescent="0.2">
      <c r="A10" s="303"/>
      <c r="B10" s="306"/>
      <c r="C10" s="251"/>
      <c r="D10" s="252"/>
      <c r="E10" s="250"/>
    </row>
    <row r="11" spans="1:5" ht="12.75" hidden="1" customHeight="1" x14ac:dyDescent="0.25">
      <c r="A11" s="208" t="s">
        <v>58</v>
      </c>
      <c r="B11" s="209" t="s">
        <v>51</v>
      </c>
      <c r="C11" s="84" t="s">
        <v>55</v>
      </c>
      <c r="D11" s="83"/>
      <c r="E11" s="85"/>
    </row>
    <row r="70" spans="2:38" x14ac:dyDescent="0.2">
      <c r="B70" s="50" t="s">
        <v>17</v>
      </c>
      <c r="H70" s="50">
        <f>COUNTIF(H11:H57,"AV")</f>
        <v>0</v>
      </c>
      <c r="N70" s="50">
        <f>COUNTIF(N11:N57,"AV")</f>
        <v>0</v>
      </c>
      <c r="T70" s="50">
        <f>COUNTIF(T11:T57,"AV")</f>
        <v>0</v>
      </c>
      <c r="Z70" s="50">
        <f>COUNTIF(Z11:Z57,"AV")</f>
        <v>0</v>
      </c>
      <c r="AF70" s="50">
        <f>COUNTIF(AF11:AF57,"AV")</f>
        <v>0</v>
      </c>
      <c r="AL70" s="50">
        <f>COUNTIF(AL11:AL57,"AV")</f>
        <v>0</v>
      </c>
    </row>
    <row r="71" spans="2:38" x14ac:dyDescent="0.2">
      <c r="B71" s="50" t="s">
        <v>52</v>
      </c>
      <c r="H71" s="50">
        <f>COUNTIF(H11:H57,"KV")</f>
        <v>0</v>
      </c>
      <c r="N71" s="50">
        <f>COUNTIF(N11:N57,"KV")</f>
        <v>0</v>
      </c>
      <c r="T71" s="50">
        <f>COUNTIF(T11:T57,"KV")</f>
        <v>0</v>
      </c>
      <c r="Z71" s="50">
        <f>COUNTIF(Z11:Z57,"KV")</f>
        <v>0</v>
      </c>
      <c r="AF71" s="50">
        <f>COUNTIF(AF11:AF57,"KV")</f>
        <v>0</v>
      </c>
      <c r="AL71" s="50">
        <f>COUNTIF(AL11:AL57,"KV")</f>
        <v>0</v>
      </c>
    </row>
  </sheetData>
  <sheetProtection selectLockedCells="1" selectUnlockedCells="1"/>
  <mergeCells count="8">
    <mergeCell ref="A7:A10"/>
    <mergeCell ref="B7:B10"/>
    <mergeCell ref="E4:E5"/>
    <mergeCell ref="A2:D2"/>
    <mergeCell ref="A3:D3"/>
    <mergeCell ref="A4:A5"/>
    <mergeCell ref="B4:B5"/>
    <mergeCell ref="C4:D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6" firstPageNumber="0" orientation="landscape" horizontalDpi="300" verticalDpi="300" r:id="rId1"/>
  <headerFooter alignWithMargins="0">
    <oddHeader>&amp;R&amp;"Arial,Normál"&amp;12 2. számú melléklet: Előtanulmányi rend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KML MSc</vt:lpstr>
      <vt:lpstr>Elotanulmanyi 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Mérészné Turai Gabriella</cp:lastModifiedBy>
  <cp:lastPrinted>2023-08-23T10:57:11Z</cp:lastPrinted>
  <dcterms:created xsi:type="dcterms:W3CDTF">2013-03-06T07:49:00Z</dcterms:created>
  <dcterms:modified xsi:type="dcterms:W3CDTF">2024-02-29T14:35:56Z</dcterms:modified>
</cp:coreProperties>
</file>